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'EC'!$A$1:$AC$83</definedName>
    <definedName name="_xlnm.Print_Area" localSheetId="5">'FS'!$A$1:$AC$83</definedName>
    <definedName name="_xlnm.Print_Area" localSheetId="6">'GT'!$A$1:$AC$83</definedName>
    <definedName name="_xlnm.Print_Area" localSheetId="7">'KZ'!$A$1:$AC$83</definedName>
    <definedName name="_xlnm.Print_Area" localSheetId="8">'LP'!$A$1:$AC$83</definedName>
    <definedName name="_xlnm.Print_Area" localSheetId="9">'MP'!$A$1:$AC$83</definedName>
    <definedName name="_xlnm.Print_Area" localSheetId="10">'NC'!$A$1:$AC$83</definedName>
    <definedName name="_xlnm.Print_Area" localSheetId="11">'NW'!$A$1:$AC$83</definedName>
    <definedName name="_xlnm.Print_Area" localSheetId="3">'Summary per Category'!$A$1:$AC$302</definedName>
    <definedName name="_xlnm.Print_Area" localSheetId="1">'Summary per Metro'!$A$1:$AC$83</definedName>
    <definedName name="_xlnm.Print_Area" localSheetId="0">'Summary per Province'!$A$1:$AC$83</definedName>
    <definedName name="_xlnm.Print_Area" localSheetId="2">'Summary per Top 19'!$A$1:$AC$83</definedName>
    <definedName name="_xlnm.Print_Area" localSheetId="12">'WC'!$A$1:$AC$83</definedName>
  </definedNames>
  <calcPr fullCalcOnLoad="1"/>
</workbook>
</file>

<file path=xl/sharedStrings.xml><?xml version="1.0" encoding="utf-8"?>
<sst xmlns="http://schemas.openxmlformats.org/spreadsheetml/2006/main" count="1852" uniqueCount="640">
  <si>
    <t>CAPITAL BUDGET FOR 2020/21</t>
  </si>
  <si>
    <t>Budgeted Expenditure</t>
  </si>
  <si>
    <t>Budgeted Revenue/Funding</t>
  </si>
  <si>
    <t>R thousands</t>
  </si>
  <si>
    <t>Code</t>
  </si>
  <si>
    <t>Roads Infrastr</t>
  </si>
  <si>
    <t>Storm Water Infrastr</t>
  </si>
  <si>
    <t>Electircal Infrastr</t>
  </si>
  <si>
    <t>Water Supply Infrastr</t>
  </si>
  <si>
    <t>Sanitation Infrastr</t>
  </si>
  <si>
    <t>Solid Waste Infrastr</t>
  </si>
  <si>
    <t>Rail Infrastr</t>
  </si>
  <si>
    <t>Coastal Infrastr</t>
  </si>
  <si>
    <t>Inform and Comm Infrastr</t>
  </si>
  <si>
    <t>Community Assets</t>
  </si>
  <si>
    <t>Heritage Assets</t>
  </si>
  <si>
    <t>Investment Properties</t>
  </si>
  <si>
    <t>Other Assets</t>
  </si>
  <si>
    <t>Bio or Cultivated Assets</t>
  </si>
  <si>
    <t>Intangible Assets</t>
  </si>
  <si>
    <t>Computer Equipment</t>
  </si>
  <si>
    <t>Furn and Office Equipment</t>
  </si>
  <si>
    <t>Machinery and Equipment</t>
  </si>
  <si>
    <t>Transport Assets</t>
  </si>
  <si>
    <t>Land</t>
  </si>
  <si>
    <t>Zoo, Marine and Non-bio Animals</t>
  </si>
  <si>
    <t>Total Expenditure</t>
  </si>
  <si>
    <t>Transfers Recognised Capital</t>
  </si>
  <si>
    <t>Borrowing</t>
  </si>
  <si>
    <t>Internally Generated Funds</t>
  </si>
  <si>
    <t>Total Revenue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</si>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</sst>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_(* #,##0_);_(* \(#,##0\);_(* &quot;- &quot;?_);_(@_)"/>
    <numFmt numFmtId="178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 applyProtection="1">
      <alignment/>
      <protection/>
    </xf>
    <xf numFmtId="177" fontId="6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177" fontId="6" fillId="0" borderId="23" xfId="0" applyNumberFormat="1" applyFont="1" applyBorder="1" applyAlignment="1" applyProtection="1">
      <alignment/>
      <protection/>
    </xf>
    <xf numFmtId="177" fontId="6" fillId="0" borderId="24" xfId="0" applyNumberFormat="1" applyFont="1" applyBorder="1" applyAlignment="1" applyProtection="1">
      <alignment/>
      <protection/>
    </xf>
    <xf numFmtId="177" fontId="6" fillId="0" borderId="25" xfId="0" applyNumberFormat="1" applyFont="1" applyBorder="1" applyAlignment="1" applyProtection="1">
      <alignment/>
      <protection/>
    </xf>
    <xf numFmtId="177" fontId="6" fillId="0" borderId="26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48" fillId="0" borderId="21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8" fillId="0" borderId="21" xfId="0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178" fontId="7" fillId="0" borderId="22" xfId="0" applyNumberFormat="1" applyFont="1" applyBorder="1" applyAlignment="1" applyProtection="1">
      <alignment horizontal="left" indent="1"/>
      <protection/>
    </xf>
    <xf numFmtId="178" fontId="7" fillId="0" borderId="21" xfId="0" applyNumberFormat="1" applyFont="1" applyBorder="1" applyAlignment="1" applyProtection="1">
      <alignment wrapText="1"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178" fontId="7" fillId="0" borderId="24" xfId="0" applyNumberFormat="1" applyFont="1" applyBorder="1" applyAlignment="1" applyProtection="1">
      <alignment wrapText="1"/>
      <protection/>
    </xf>
    <xf numFmtId="178" fontId="7" fillId="0" borderId="25" xfId="0" applyNumberFormat="1" applyFont="1" applyBorder="1" applyAlignment="1" applyProtection="1">
      <alignment wrapText="1"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7" fillId="0" borderId="26" xfId="0" applyNumberFormat="1" applyFont="1" applyBorder="1" applyAlignment="1" applyProtection="1">
      <alignment wrapText="1"/>
      <protection/>
    </xf>
    <xf numFmtId="178" fontId="6" fillId="0" borderId="22" xfId="0" applyNumberFormat="1" applyFont="1" applyBorder="1" applyAlignment="1" applyProtection="1">
      <alignment horizontal="left" indent="1"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1" xfId="0" applyNumberFormat="1" applyFont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5" xfId="0" applyNumberFormat="1" applyFont="1" applyBorder="1" applyAlignment="1" applyProtection="1">
      <alignment/>
      <protection/>
    </xf>
    <xf numFmtId="178" fontId="5" fillId="0" borderId="26" xfId="0" applyNumberFormat="1" applyFont="1" applyFill="1" applyBorder="1" applyAlignment="1" applyProtection="1">
      <alignment/>
      <protection/>
    </xf>
    <xf numFmtId="178" fontId="4" fillId="0" borderId="26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178" fontId="6" fillId="0" borderId="15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34" xfId="0" applyNumberFormat="1" applyFont="1" applyBorder="1" applyAlignment="1" applyProtection="1">
      <alignment/>
      <protection/>
    </xf>
    <xf numFmtId="178" fontId="5" fillId="0" borderId="35" xfId="0" applyNumberFormat="1" applyFont="1" applyBorder="1" applyAlignment="1" applyProtection="1">
      <alignment/>
      <protection/>
    </xf>
    <xf numFmtId="178" fontId="5" fillId="0" borderId="36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>
      <alignment/>
    </xf>
    <xf numFmtId="178" fontId="49" fillId="0" borderId="0" xfId="0" applyNumberFormat="1" applyFont="1" applyBorder="1" applyAlignment="1" applyProtection="1">
      <alignment horizontal="left" wrapText="1" indent="1"/>
      <protection/>
    </xf>
    <xf numFmtId="178" fontId="49" fillId="0" borderId="0" xfId="0" applyNumberFormat="1" applyFont="1" applyBorder="1" applyAlignment="1" applyProtection="1">
      <alignment wrapText="1"/>
      <protection/>
    </xf>
    <xf numFmtId="178" fontId="49" fillId="0" borderId="23" xfId="0" applyNumberFormat="1" applyFont="1" applyBorder="1" applyAlignment="1" applyProtection="1">
      <alignment horizontal="right" wrapText="1"/>
      <protection/>
    </xf>
    <xf numFmtId="178" fontId="49" fillId="0" borderId="24" xfId="0" applyNumberFormat="1" applyFont="1" applyBorder="1" applyAlignment="1" applyProtection="1">
      <alignment horizontal="right" wrapText="1"/>
      <protection/>
    </xf>
    <xf numFmtId="178" fontId="49" fillId="0" borderId="32" xfId="0" applyNumberFormat="1" applyFont="1" applyBorder="1" applyAlignment="1" applyProtection="1">
      <alignment horizontal="right" wrapText="1"/>
      <protection/>
    </xf>
    <xf numFmtId="178" fontId="49" fillId="0" borderId="26" xfId="0" applyNumberFormat="1" applyFont="1" applyBorder="1" applyAlignment="1" applyProtection="1">
      <alignment horizontal="right" wrapText="1"/>
      <protection/>
    </xf>
    <xf numFmtId="178" fontId="48" fillId="0" borderId="0" xfId="0" applyNumberFormat="1" applyFont="1" applyBorder="1" applyAlignment="1" applyProtection="1">
      <alignment horizontal="left"/>
      <protection/>
    </xf>
    <xf numFmtId="178" fontId="48" fillId="0" borderId="0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6" xfId="0" applyNumberFormat="1" applyFont="1" applyBorder="1" applyAlignment="1" applyProtection="1">
      <alignment horizontal="right"/>
      <protection/>
    </xf>
    <xf numFmtId="178" fontId="48" fillId="0" borderId="31" xfId="0" applyNumberFormat="1" applyFont="1" applyBorder="1" applyAlignment="1" applyProtection="1">
      <alignment horizontal="left"/>
      <protection/>
    </xf>
    <xf numFmtId="178" fontId="48" fillId="0" borderId="31" xfId="0" applyNumberFormat="1" applyFont="1" applyBorder="1" applyAlignment="1" applyProtection="1">
      <alignment horizontal="right"/>
      <protection/>
    </xf>
    <xf numFmtId="178" fontId="48" fillId="0" borderId="33" xfId="0" applyNumberFormat="1" applyFont="1" applyBorder="1" applyAlignment="1" applyProtection="1">
      <alignment horizontal="right"/>
      <protection/>
    </xf>
    <xf numFmtId="178" fontId="48" fillId="0" borderId="34" xfId="0" applyNumberFormat="1" applyFont="1" applyBorder="1" applyAlignment="1" applyProtection="1">
      <alignment horizontal="right"/>
      <protection/>
    </xf>
    <xf numFmtId="178" fontId="48" fillId="0" borderId="37" xfId="0" applyNumberFormat="1" applyFont="1" applyBorder="1" applyAlignment="1" applyProtection="1">
      <alignment horizontal="right"/>
      <protection/>
    </xf>
    <xf numFmtId="178" fontId="48" fillId="0" borderId="36" xfId="0" applyNumberFormat="1" applyFont="1" applyBorder="1" applyAlignment="1" applyProtection="1">
      <alignment horizontal="right"/>
      <protection/>
    </xf>
    <xf numFmtId="178" fontId="50" fillId="0" borderId="0" xfId="0" applyNumberFormat="1" applyFont="1" applyAlignment="1" applyProtection="1">
      <alignment wrapText="1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8" fontId="4" fillId="0" borderId="22" xfId="0" applyNumberFormat="1" applyFont="1" applyBorder="1" applyAlignment="1" applyProtection="1">
      <alignment wrapText="1"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178" fontId="6" fillId="0" borderId="24" xfId="0" applyNumberFormat="1" applyFont="1" applyBorder="1" applyAlignment="1" applyProtection="1">
      <alignment/>
      <protection/>
    </xf>
    <xf numFmtId="178" fontId="6" fillId="0" borderId="25" xfId="0" applyNumberFormat="1" applyFont="1" applyBorder="1" applyAlignment="1" applyProtection="1">
      <alignment/>
      <protection/>
    </xf>
    <xf numFmtId="178" fontId="6" fillId="0" borderId="26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5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7" fillId="0" borderId="13" xfId="0" applyNumberFormat="1" applyFont="1" applyBorder="1" applyAlignment="1" applyProtection="1">
      <alignment wrapText="1"/>
      <protection/>
    </xf>
    <xf numFmtId="178" fontId="6" fillId="0" borderId="33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178" fontId="7" fillId="0" borderId="34" xfId="0" applyNumberFormat="1" applyFont="1" applyBorder="1" applyAlignment="1" applyProtection="1">
      <alignment wrapText="1"/>
      <protection/>
    </xf>
    <xf numFmtId="178" fontId="7" fillId="0" borderId="35" xfId="0" applyNumberFormat="1" applyFont="1" applyBorder="1" applyAlignment="1" applyProtection="1">
      <alignment wrapText="1"/>
      <protection/>
    </xf>
    <xf numFmtId="178" fontId="6" fillId="0" borderId="36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top"/>
      <protection/>
    </xf>
    <xf numFmtId="0" fontId="5" fillId="0" borderId="29" xfId="0" applyFont="1" applyBorder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right" wrapText="1"/>
      <protection/>
    </xf>
    <xf numFmtId="0" fontId="0" fillId="0" borderId="31" xfId="0" applyFont="1" applyBorder="1" applyAlignment="1" applyProtection="1">
      <alignment horizontal="right" wrapText="1"/>
      <protection/>
    </xf>
    <xf numFmtId="0" fontId="8" fillId="0" borderId="31" xfId="0" applyFont="1" applyBorder="1" applyAlignment="1" applyProtection="1">
      <alignment horizontal="right" wrapText="1"/>
      <protection/>
    </xf>
    <xf numFmtId="178" fontId="50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9" width="10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6" customFormat="1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s="10" customFormat="1" ht="81.75" customHeight="1">
      <c r="A5" s="11"/>
      <c r="B5" s="12" t="s">
        <v>3</v>
      </c>
      <c r="C5" s="13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31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>
      <c r="A9" s="27"/>
      <c r="B9" s="53" t="s">
        <v>32</v>
      </c>
      <c r="C9" s="54" t="s">
        <v>33</v>
      </c>
      <c r="D9" s="55">
        <v>1698113484</v>
      </c>
      <c r="E9" s="56">
        <v>56325004</v>
      </c>
      <c r="F9" s="56">
        <v>479134027</v>
      </c>
      <c r="G9" s="56">
        <v>2736093959</v>
      </c>
      <c r="H9" s="56">
        <v>822605192</v>
      </c>
      <c r="I9" s="56">
        <v>58645120</v>
      </c>
      <c r="J9" s="56">
        <v>1000000</v>
      </c>
      <c r="K9" s="56">
        <v>1000000</v>
      </c>
      <c r="L9" s="56">
        <v>12047158</v>
      </c>
      <c r="M9" s="56">
        <v>386444895</v>
      </c>
      <c r="N9" s="56">
        <v>1550004</v>
      </c>
      <c r="O9" s="56">
        <v>7248600</v>
      </c>
      <c r="P9" s="56">
        <v>266869507</v>
      </c>
      <c r="Q9" s="56">
        <v>0</v>
      </c>
      <c r="R9" s="56">
        <v>106452830</v>
      </c>
      <c r="S9" s="56">
        <v>48972614</v>
      </c>
      <c r="T9" s="56">
        <v>54485386</v>
      </c>
      <c r="U9" s="56">
        <v>97434977</v>
      </c>
      <c r="V9" s="57">
        <v>125622963</v>
      </c>
      <c r="W9" s="58">
        <v>100000</v>
      </c>
      <c r="X9" s="57">
        <v>0</v>
      </c>
      <c r="Y9" s="59">
        <v>6960145720</v>
      </c>
      <c r="Z9" s="58">
        <v>5325197135</v>
      </c>
      <c r="AA9" s="56">
        <v>306451345</v>
      </c>
      <c r="AB9" s="57">
        <v>1311197236</v>
      </c>
      <c r="AC9" s="60">
        <v>6942845716</v>
      </c>
    </row>
    <row r="10" spans="1:29" s="10" customFormat="1" ht="12.75">
      <c r="A10" s="27"/>
      <c r="B10" s="53" t="s">
        <v>34</v>
      </c>
      <c r="C10" s="54" t="s">
        <v>35</v>
      </c>
      <c r="D10" s="55">
        <v>417348099</v>
      </c>
      <c r="E10" s="56">
        <v>46456951</v>
      </c>
      <c r="F10" s="56">
        <v>1115457227</v>
      </c>
      <c r="G10" s="56">
        <v>902834930</v>
      </c>
      <c r="H10" s="56">
        <v>478398690</v>
      </c>
      <c r="I10" s="56">
        <v>90739014</v>
      </c>
      <c r="J10" s="56">
        <v>4462836</v>
      </c>
      <c r="K10" s="56">
        <v>0</v>
      </c>
      <c r="L10" s="56">
        <v>3200000</v>
      </c>
      <c r="M10" s="56">
        <v>238883608</v>
      </c>
      <c r="N10" s="56">
        <v>0</v>
      </c>
      <c r="O10" s="56">
        <v>250090796</v>
      </c>
      <c r="P10" s="56">
        <v>42202585</v>
      </c>
      <c r="Q10" s="56">
        <v>0</v>
      </c>
      <c r="R10" s="56">
        <v>2589307</v>
      </c>
      <c r="S10" s="56">
        <v>29298621</v>
      </c>
      <c r="T10" s="56">
        <v>49158804</v>
      </c>
      <c r="U10" s="56">
        <v>56832950</v>
      </c>
      <c r="V10" s="57">
        <v>309671938</v>
      </c>
      <c r="W10" s="58">
        <v>1050000</v>
      </c>
      <c r="X10" s="57">
        <v>0</v>
      </c>
      <c r="Y10" s="59">
        <v>4038676356</v>
      </c>
      <c r="Z10" s="58">
        <v>2527094515</v>
      </c>
      <c r="AA10" s="56">
        <v>156151620</v>
      </c>
      <c r="AB10" s="57">
        <v>1345373633</v>
      </c>
      <c r="AC10" s="60">
        <v>4028619768</v>
      </c>
    </row>
    <row r="11" spans="1:29" s="10" customFormat="1" ht="12.75">
      <c r="A11" s="27"/>
      <c r="B11" s="53" t="s">
        <v>36</v>
      </c>
      <c r="C11" s="54" t="s">
        <v>37</v>
      </c>
      <c r="D11" s="55">
        <v>3430465232</v>
      </c>
      <c r="E11" s="56">
        <v>217937999</v>
      </c>
      <c r="F11" s="56">
        <v>1651830879</v>
      </c>
      <c r="G11" s="56">
        <v>2343123349</v>
      </c>
      <c r="H11" s="56">
        <v>1038707161</v>
      </c>
      <c r="I11" s="56">
        <v>396089338</v>
      </c>
      <c r="J11" s="56">
        <v>0</v>
      </c>
      <c r="K11" s="56">
        <v>0</v>
      </c>
      <c r="L11" s="56">
        <v>464619768</v>
      </c>
      <c r="M11" s="56">
        <v>1505674520</v>
      </c>
      <c r="N11" s="56">
        <v>0</v>
      </c>
      <c r="O11" s="56">
        <v>1224872176</v>
      </c>
      <c r="P11" s="56">
        <v>1346253957</v>
      </c>
      <c r="Q11" s="56">
        <v>34000000</v>
      </c>
      <c r="R11" s="56">
        <v>314091000</v>
      </c>
      <c r="S11" s="56">
        <v>257208564</v>
      </c>
      <c r="T11" s="56">
        <v>99614298</v>
      </c>
      <c r="U11" s="56">
        <v>620648620</v>
      </c>
      <c r="V11" s="57">
        <v>471838000</v>
      </c>
      <c r="W11" s="58">
        <v>991046</v>
      </c>
      <c r="X11" s="57">
        <v>6000000</v>
      </c>
      <c r="Y11" s="59">
        <v>15423965907</v>
      </c>
      <c r="Z11" s="58">
        <v>6918619125</v>
      </c>
      <c r="AA11" s="56">
        <v>5727190259</v>
      </c>
      <c r="AB11" s="57">
        <v>2775546523</v>
      </c>
      <c r="AC11" s="60">
        <v>15421355907</v>
      </c>
    </row>
    <row r="12" spans="1:29" s="10" customFormat="1" ht="12.75">
      <c r="A12" s="27"/>
      <c r="B12" s="53" t="s">
        <v>38</v>
      </c>
      <c r="C12" s="54" t="s">
        <v>39</v>
      </c>
      <c r="D12" s="55">
        <v>2930792845</v>
      </c>
      <c r="E12" s="56">
        <v>94465972</v>
      </c>
      <c r="F12" s="56">
        <v>805682059</v>
      </c>
      <c r="G12" s="56">
        <v>2717740460</v>
      </c>
      <c r="H12" s="56">
        <v>841636825</v>
      </c>
      <c r="I12" s="56">
        <v>137274479</v>
      </c>
      <c r="J12" s="56">
        <v>0</v>
      </c>
      <c r="K12" s="56">
        <v>71647000</v>
      </c>
      <c r="L12" s="56">
        <v>27493392</v>
      </c>
      <c r="M12" s="56">
        <v>1142080401</v>
      </c>
      <c r="N12" s="56">
        <v>2250000</v>
      </c>
      <c r="O12" s="56">
        <v>26579866</v>
      </c>
      <c r="P12" s="56">
        <v>1170575841</v>
      </c>
      <c r="Q12" s="56">
        <v>0</v>
      </c>
      <c r="R12" s="56">
        <v>135467645</v>
      </c>
      <c r="S12" s="56">
        <v>139375574</v>
      </c>
      <c r="T12" s="56">
        <v>90523613</v>
      </c>
      <c r="U12" s="56">
        <v>288250649</v>
      </c>
      <c r="V12" s="57">
        <v>387816754</v>
      </c>
      <c r="W12" s="58">
        <v>11449743</v>
      </c>
      <c r="X12" s="57">
        <v>0</v>
      </c>
      <c r="Y12" s="59">
        <v>11021103118</v>
      </c>
      <c r="Z12" s="58">
        <v>7986075856</v>
      </c>
      <c r="AA12" s="56">
        <v>1230298000</v>
      </c>
      <c r="AB12" s="57">
        <v>1574148133</v>
      </c>
      <c r="AC12" s="60">
        <v>10790521989</v>
      </c>
    </row>
    <row r="13" spans="1:29" s="10" customFormat="1" ht="12.75">
      <c r="A13" s="27"/>
      <c r="B13" s="53" t="s">
        <v>40</v>
      </c>
      <c r="C13" s="54" t="s">
        <v>41</v>
      </c>
      <c r="D13" s="55">
        <v>1618078010</v>
      </c>
      <c r="E13" s="56">
        <v>30050082</v>
      </c>
      <c r="F13" s="56">
        <v>372405169</v>
      </c>
      <c r="G13" s="56">
        <v>1946884882</v>
      </c>
      <c r="H13" s="56">
        <v>414918356</v>
      </c>
      <c r="I13" s="56">
        <v>98155892</v>
      </c>
      <c r="J13" s="56">
        <v>0</v>
      </c>
      <c r="K13" s="56">
        <v>0</v>
      </c>
      <c r="L13" s="56">
        <v>8410900</v>
      </c>
      <c r="M13" s="56">
        <v>626765596</v>
      </c>
      <c r="N13" s="56">
        <v>0</v>
      </c>
      <c r="O13" s="56">
        <v>13711119</v>
      </c>
      <c r="P13" s="56">
        <v>189702187</v>
      </c>
      <c r="Q13" s="56">
        <v>0</v>
      </c>
      <c r="R13" s="56">
        <v>30696568</v>
      </c>
      <c r="S13" s="56">
        <v>44389988</v>
      </c>
      <c r="T13" s="56">
        <v>29938220</v>
      </c>
      <c r="U13" s="56">
        <v>612769388</v>
      </c>
      <c r="V13" s="57">
        <v>113045692</v>
      </c>
      <c r="W13" s="58">
        <v>4800000</v>
      </c>
      <c r="X13" s="57">
        <v>0</v>
      </c>
      <c r="Y13" s="59">
        <v>6154722049</v>
      </c>
      <c r="Z13" s="58">
        <v>4379602163</v>
      </c>
      <c r="AA13" s="56">
        <v>256922529</v>
      </c>
      <c r="AB13" s="57">
        <v>1483615471</v>
      </c>
      <c r="AC13" s="60">
        <v>6120140163</v>
      </c>
    </row>
    <row r="14" spans="1:29" s="10" customFormat="1" ht="12.75">
      <c r="A14" s="27"/>
      <c r="B14" s="53" t="s">
        <v>42</v>
      </c>
      <c r="C14" s="54" t="s">
        <v>43</v>
      </c>
      <c r="D14" s="55">
        <v>757541024</v>
      </c>
      <c r="E14" s="56">
        <v>39652761</v>
      </c>
      <c r="F14" s="56">
        <v>421918004</v>
      </c>
      <c r="G14" s="56">
        <v>1404296111</v>
      </c>
      <c r="H14" s="56">
        <v>649653488</v>
      </c>
      <c r="I14" s="56">
        <v>154749968</v>
      </c>
      <c r="J14" s="56">
        <v>0</v>
      </c>
      <c r="K14" s="56">
        <v>0</v>
      </c>
      <c r="L14" s="56">
        <v>5100000</v>
      </c>
      <c r="M14" s="56">
        <v>195559454</v>
      </c>
      <c r="N14" s="56">
        <v>0</v>
      </c>
      <c r="O14" s="56">
        <v>0</v>
      </c>
      <c r="P14" s="56">
        <v>54168560</v>
      </c>
      <c r="Q14" s="56">
        <v>1000000</v>
      </c>
      <c r="R14" s="56">
        <v>19871996</v>
      </c>
      <c r="S14" s="56">
        <v>45990554</v>
      </c>
      <c r="T14" s="56">
        <v>30865264</v>
      </c>
      <c r="U14" s="56">
        <v>213277808</v>
      </c>
      <c r="V14" s="57">
        <v>108061756</v>
      </c>
      <c r="W14" s="58">
        <v>4000000</v>
      </c>
      <c r="X14" s="57">
        <v>0</v>
      </c>
      <c r="Y14" s="59">
        <v>4105706748</v>
      </c>
      <c r="Z14" s="58">
        <v>2823037106</v>
      </c>
      <c r="AA14" s="56">
        <v>287800000</v>
      </c>
      <c r="AB14" s="57">
        <v>803939646</v>
      </c>
      <c r="AC14" s="60">
        <v>3914776752</v>
      </c>
    </row>
    <row r="15" spans="1:29" s="10" customFormat="1" ht="12.75">
      <c r="A15" s="27"/>
      <c r="B15" s="53" t="s">
        <v>44</v>
      </c>
      <c r="C15" s="54" t="s">
        <v>45</v>
      </c>
      <c r="D15" s="55">
        <v>681620172</v>
      </c>
      <c r="E15" s="56">
        <v>56814600</v>
      </c>
      <c r="F15" s="56">
        <v>183044113</v>
      </c>
      <c r="G15" s="56">
        <v>1029879955</v>
      </c>
      <c r="H15" s="56">
        <v>434213505</v>
      </c>
      <c r="I15" s="56">
        <v>17136089</v>
      </c>
      <c r="J15" s="56">
        <v>0</v>
      </c>
      <c r="K15" s="56">
        <v>0</v>
      </c>
      <c r="L15" s="56">
        <v>6500000</v>
      </c>
      <c r="M15" s="56">
        <v>285051506</v>
      </c>
      <c r="N15" s="56">
        <v>0</v>
      </c>
      <c r="O15" s="56">
        <v>550000</v>
      </c>
      <c r="P15" s="56">
        <v>64742755</v>
      </c>
      <c r="Q15" s="56">
        <v>0</v>
      </c>
      <c r="R15" s="56">
        <v>42191097</v>
      </c>
      <c r="S15" s="56">
        <v>17628240</v>
      </c>
      <c r="T15" s="56">
        <v>24004983</v>
      </c>
      <c r="U15" s="56">
        <v>33035233</v>
      </c>
      <c r="V15" s="57">
        <v>91514353</v>
      </c>
      <c r="W15" s="58">
        <v>5161890086</v>
      </c>
      <c r="X15" s="57">
        <v>0</v>
      </c>
      <c r="Y15" s="59">
        <v>8129816687</v>
      </c>
      <c r="Z15" s="58">
        <v>2461152770</v>
      </c>
      <c r="AA15" s="56">
        <v>95000000</v>
      </c>
      <c r="AB15" s="57">
        <v>5471062895</v>
      </c>
      <c r="AC15" s="60">
        <v>8027215665</v>
      </c>
    </row>
    <row r="16" spans="1:29" s="10" customFormat="1" ht="12.75">
      <c r="A16" s="27"/>
      <c r="B16" s="53" t="s">
        <v>46</v>
      </c>
      <c r="C16" s="54" t="s">
        <v>47</v>
      </c>
      <c r="D16" s="55">
        <v>174468360</v>
      </c>
      <c r="E16" s="56">
        <v>0</v>
      </c>
      <c r="F16" s="56">
        <v>226681049</v>
      </c>
      <c r="G16" s="56">
        <v>452247187</v>
      </c>
      <c r="H16" s="56">
        <v>260915297</v>
      </c>
      <c r="I16" s="56">
        <v>8325000</v>
      </c>
      <c r="J16" s="56">
        <v>0</v>
      </c>
      <c r="K16" s="56">
        <v>0</v>
      </c>
      <c r="L16" s="56">
        <v>250000</v>
      </c>
      <c r="M16" s="56">
        <v>80356162</v>
      </c>
      <c r="N16" s="56">
        <v>0</v>
      </c>
      <c r="O16" s="56">
        <v>1500000</v>
      </c>
      <c r="P16" s="56">
        <v>11175309</v>
      </c>
      <c r="Q16" s="56">
        <v>0</v>
      </c>
      <c r="R16" s="56">
        <v>27735808</v>
      </c>
      <c r="S16" s="56">
        <v>10609499</v>
      </c>
      <c r="T16" s="56">
        <v>14677288</v>
      </c>
      <c r="U16" s="56">
        <v>7692743</v>
      </c>
      <c r="V16" s="57">
        <v>54757982</v>
      </c>
      <c r="W16" s="58">
        <v>0</v>
      </c>
      <c r="X16" s="57">
        <v>0</v>
      </c>
      <c r="Y16" s="59">
        <v>1331391684</v>
      </c>
      <c r="Z16" s="58">
        <v>1135710263</v>
      </c>
      <c r="AA16" s="56">
        <v>16999990</v>
      </c>
      <c r="AB16" s="57">
        <v>157226415</v>
      </c>
      <c r="AC16" s="60">
        <v>1309936668</v>
      </c>
    </row>
    <row r="17" spans="1:29" s="10" customFormat="1" ht="12.75">
      <c r="A17" s="27"/>
      <c r="B17" s="61" t="s">
        <v>48</v>
      </c>
      <c r="C17" s="54" t="s">
        <v>49</v>
      </c>
      <c r="D17" s="55">
        <v>2375877816</v>
      </c>
      <c r="E17" s="56">
        <v>389303075</v>
      </c>
      <c r="F17" s="56">
        <v>1333288389</v>
      </c>
      <c r="G17" s="56">
        <v>1705027898</v>
      </c>
      <c r="H17" s="56">
        <v>2352374572</v>
      </c>
      <c r="I17" s="56">
        <v>563309433</v>
      </c>
      <c r="J17" s="56">
        <v>0</v>
      </c>
      <c r="K17" s="56">
        <v>29594499</v>
      </c>
      <c r="L17" s="56">
        <v>79845355</v>
      </c>
      <c r="M17" s="56">
        <v>1158446199</v>
      </c>
      <c r="N17" s="56">
        <v>1080000</v>
      </c>
      <c r="O17" s="56">
        <v>70642463</v>
      </c>
      <c r="P17" s="56">
        <v>1138633250</v>
      </c>
      <c r="Q17" s="56">
        <v>0</v>
      </c>
      <c r="R17" s="56">
        <v>81245415</v>
      </c>
      <c r="S17" s="56">
        <v>367884149</v>
      </c>
      <c r="T17" s="56">
        <v>110640416</v>
      </c>
      <c r="U17" s="56">
        <v>313999789</v>
      </c>
      <c r="V17" s="57">
        <v>848345789</v>
      </c>
      <c r="W17" s="58">
        <v>24300140</v>
      </c>
      <c r="X17" s="57">
        <v>0</v>
      </c>
      <c r="Y17" s="59">
        <v>12943838647</v>
      </c>
      <c r="Z17" s="58">
        <v>4276041970</v>
      </c>
      <c r="AA17" s="56">
        <v>3319075002</v>
      </c>
      <c r="AB17" s="57">
        <v>5325304206</v>
      </c>
      <c r="AC17" s="60">
        <v>12920421178</v>
      </c>
    </row>
    <row r="18" spans="1:29" s="10" customFormat="1" ht="12.75">
      <c r="A18" s="28"/>
      <c r="B18" s="62" t="s">
        <v>636</v>
      </c>
      <c r="C18" s="63"/>
      <c r="D18" s="64">
        <f aca="true" t="shared" si="0" ref="D18:AC18">SUM(D9:D17)</f>
        <v>14084305042</v>
      </c>
      <c r="E18" s="65">
        <f t="shared" si="0"/>
        <v>931006444</v>
      </c>
      <c r="F18" s="65">
        <f t="shared" si="0"/>
        <v>6589440916</v>
      </c>
      <c r="G18" s="65">
        <f t="shared" si="0"/>
        <v>15238128731</v>
      </c>
      <c r="H18" s="65">
        <f t="shared" si="0"/>
        <v>7293423086</v>
      </c>
      <c r="I18" s="65">
        <f t="shared" si="0"/>
        <v>1524424333</v>
      </c>
      <c r="J18" s="65">
        <f t="shared" si="0"/>
        <v>5462836</v>
      </c>
      <c r="K18" s="65">
        <f t="shared" si="0"/>
        <v>102241499</v>
      </c>
      <c r="L18" s="65">
        <f t="shared" si="0"/>
        <v>607466573</v>
      </c>
      <c r="M18" s="65">
        <f t="shared" si="0"/>
        <v>5619262341</v>
      </c>
      <c r="N18" s="65">
        <f t="shared" si="0"/>
        <v>4880004</v>
      </c>
      <c r="O18" s="65">
        <f t="shared" si="0"/>
        <v>1595195020</v>
      </c>
      <c r="P18" s="65">
        <f t="shared" si="0"/>
        <v>4284323951</v>
      </c>
      <c r="Q18" s="65">
        <f t="shared" si="0"/>
        <v>35000000</v>
      </c>
      <c r="R18" s="65">
        <f t="shared" si="0"/>
        <v>760341666</v>
      </c>
      <c r="S18" s="65">
        <f t="shared" si="0"/>
        <v>961357803</v>
      </c>
      <c r="T18" s="65">
        <f t="shared" si="0"/>
        <v>503908272</v>
      </c>
      <c r="U18" s="65">
        <f t="shared" si="0"/>
        <v>2243942157</v>
      </c>
      <c r="V18" s="66">
        <f t="shared" si="0"/>
        <v>2510675227</v>
      </c>
      <c r="W18" s="67">
        <f t="shared" si="0"/>
        <v>5208581015</v>
      </c>
      <c r="X18" s="66">
        <f t="shared" si="0"/>
        <v>6000000</v>
      </c>
      <c r="Y18" s="68">
        <f t="shared" si="0"/>
        <v>70109366916</v>
      </c>
      <c r="Z18" s="67">
        <f t="shared" si="0"/>
        <v>37832530903</v>
      </c>
      <c r="AA18" s="65">
        <f t="shared" si="0"/>
        <v>11395888745</v>
      </c>
      <c r="AB18" s="66">
        <f t="shared" si="0"/>
        <v>20247414158</v>
      </c>
      <c r="AC18" s="69">
        <f t="shared" si="0"/>
        <v>69475833806</v>
      </c>
    </row>
    <row r="19" spans="1:29" s="10" customFormat="1" ht="12.75" customHeight="1">
      <c r="A19" s="29"/>
      <c r="B19" s="70"/>
      <c r="C19" s="71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73"/>
      <c r="Y19" s="75"/>
      <c r="Z19" s="74"/>
      <c r="AA19" s="73"/>
      <c r="AB19" s="73"/>
      <c r="AC19" s="75"/>
    </row>
    <row r="20" spans="1:29" s="10" customFormat="1" ht="12.75">
      <c r="A20" s="30"/>
      <c r="B20" s="123" t="s">
        <v>50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2.75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2.75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2.75">
      <c r="A84" s="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2:29" ht="12.7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2:29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2:29" ht="12.7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2:29" ht="12.7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2:29" ht="12.7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2:29" ht="12.7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2:29" ht="12.7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2:29" ht="12.7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2:29" ht="12.7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2:29" ht="12.7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2:29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2:29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2:2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2:2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2:2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2:2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2:2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2:2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2:2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2:2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2:2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2:2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2:2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2:2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2:2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2:2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2:2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2:2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2:2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2:2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2:2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2:2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2:2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2:2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2:2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2:2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2:2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2:2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2:2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2:2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2:2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2:2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2:2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2:2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2:2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2:2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2:2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2:2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2:2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2:2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2:2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2:2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2:2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2:2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2:2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2:2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2:2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2:2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2:2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2:29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2:29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2:29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2:29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2:29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2:29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2:29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2:29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2:29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2:29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2:29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2:29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2:29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2:29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2:29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2:29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2:29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2:29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2:29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2:29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2:29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2:29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2:29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2:29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2:29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2:29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2:29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2:29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2:29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2:29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2:29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2:29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2:29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2:29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2:29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2:29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2:29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2:29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2:29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2:29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2:29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2:29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2:29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2:29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2:29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2:29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2:29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2:29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2:29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2:29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2:29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2:29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2:29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2:29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2:29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2:29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2:29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2:29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2:29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2:29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2:29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2:29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2:29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2:29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2:29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2:29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2:29" ht="12.75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2:29" ht="12.75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2:29" ht="12.75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2:29" ht="12.75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2:29" ht="12.75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2:29" ht="12.75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2:29" ht="12.75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2:29" ht="12.75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2:29" ht="12.75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2:29" ht="12.75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2:29" ht="12.75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2:29" ht="12.75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2:29" ht="12.75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2:29" ht="12.75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2:29" ht="12.75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2:29" ht="12.75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2:29" ht="12.75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2:29" ht="12.75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2:29" ht="12.75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2:29" ht="12.75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2:29" ht="12.75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2:29" ht="12.75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2:29" ht="12.75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2:29" ht="12.75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2:29" ht="12.75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2:29" ht="12.75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2:29" ht="12.75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2:29" ht="12.75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2:29" ht="12.75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2:29" ht="12.75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2:29" ht="12.75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2:29" ht="12.75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2:29" ht="12.75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2:29" ht="12.7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2:29" ht="12.7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2:29" ht="12.75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2:29" ht="12.75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2:29" ht="12.75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2:29" ht="12.75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2:29" ht="12.75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2:29" ht="12.75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2:29" ht="12.75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2:29" ht="12.75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2:29" ht="12.75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2:29" ht="12.75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2:29" ht="12.75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2:29" ht="12.75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</sheetData>
  <sheetProtection/>
  <mergeCells count="5">
    <mergeCell ref="B2:AC2"/>
    <mergeCell ref="D4:Y4"/>
    <mergeCell ref="Z4:AC4"/>
    <mergeCell ref="B20:AC20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611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573</v>
      </c>
      <c r="B9" s="78" t="s">
        <v>335</v>
      </c>
      <c r="C9" s="79" t="s">
        <v>336</v>
      </c>
      <c r="D9" s="80">
        <v>33300000</v>
      </c>
      <c r="E9" s="81">
        <v>0</v>
      </c>
      <c r="F9" s="81">
        <v>17500000</v>
      </c>
      <c r="G9" s="81">
        <v>264788400</v>
      </c>
      <c r="H9" s="81">
        <v>0</v>
      </c>
      <c r="I9" s="81">
        <v>10500000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4850000</v>
      </c>
      <c r="T9" s="81">
        <v>1005000</v>
      </c>
      <c r="U9" s="81">
        <v>0</v>
      </c>
      <c r="V9" s="81">
        <v>0</v>
      </c>
      <c r="W9" s="81">
        <v>0</v>
      </c>
      <c r="X9" s="81">
        <v>0</v>
      </c>
      <c r="Y9" s="82">
        <v>331943400</v>
      </c>
      <c r="Z9" s="80">
        <v>324718400</v>
      </c>
      <c r="AA9" s="81">
        <v>0</v>
      </c>
      <c r="AB9" s="81">
        <v>5920000</v>
      </c>
      <c r="AC9" s="83">
        <v>330638400</v>
      </c>
    </row>
    <row r="10" spans="1:29" ht="13.5">
      <c r="A10" s="48" t="s">
        <v>573</v>
      </c>
      <c r="B10" s="78" t="s">
        <v>337</v>
      </c>
      <c r="C10" s="79" t="s">
        <v>338</v>
      </c>
      <c r="D10" s="80">
        <v>49767700</v>
      </c>
      <c r="E10" s="81">
        <v>0</v>
      </c>
      <c r="F10" s="81">
        <v>12000000</v>
      </c>
      <c r="G10" s="81">
        <v>6600000</v>
      </c>
      <c r="H10" s="81">
        <v>95000000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12400000</v>
      </c>
      <c r="T10" s="81">
        <v>7049236</v>
      </c>
      <c r="U10" s="81">
        <v>0</v>
      </c>
      <c r="V10" s="81">
        <v>0</v>
      </c>
      <c r="W10" s="81">
        <v>0</v>
      </c>
      <c r="X10" s="81">
        <v>0</v>
      </c>
      <c r="Y10" s="82">
        <v>182816936</v>
      </c>
      <c r="Z10" s="80">
        <v>154747700</v>
      </c>
      <c r="AA10" s="81">
        <v>0</v>
      </c>
      <c r="AB10" s="81">
        <v>28069236</v>
      </c>
      <c r="AC10" s="83">
        <v>182816936</v>
      </c>
    </row>
    <row r="11" spans="1:29" ht="13.5">
      <c r="A11" s="48" t="s">
        <v>573</v>
      </c>
      <c r="B11" s="78" t="s">
        <v>339</v>
      </c>
      <c r="C11" s="79" t="s">
        <v>340</v>
      </c>
      <c r="D11" s="80">
        <v>11240928</v>
      </c>
      <c r="E11" s="81">
        <v>3500004</v>
      </c>
      <c r="F11" s="81">
        <v>16939992</v>
      </c>
      <c r="G11" s="81">
        <v>56360004</v>
      </c>
      <c r="H11" s="81">
        <v>62814432</v>
      </c>
      <c r="I11" s="81">
        <v>0</v>
      </c>
      <c r="J11" s="81">
        <v>0</v>
      </c>
      <c r="K11" s="81">
        <v>0</v>
      </c>
      <c r="L11" s="81">
        <v>0</v>
      </c>
      <c r="M11" s="81">
        <v>6001308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500004</v>
      </c>
      <c r="T11" s="81">
        <v>0</v>
      </c>
      <c r="U11" s="81">
        <v>0</v>
      </c>
      <c r="V11" s="81">
        <v>1500000</v>
      </c>
      <c r="W11" s="81">
        <v>0</v>
      </c>
      <c r="X11" s="81">
        <v>0</v>
      </c>
      <c r="Y11" s="82">
        <v>158856672</v>
      </c>
      <c r="Z11" s="80">
        <v>155356668</v>
      </c>
      <c r="AA11" s="81">
        <v>0</v>
      </c>
      <c r="AB11" s="81">
        <v>3500004</v>
      </c>
      <c r="AC11" s="83">
        <v>158856672</v>
      </c>
    </row>
    <row r="12" spans="1:29" ht="13.5">
      <c r="A12" s="48" t="s">
        <v>573</v>
      </c>
      <c r="B12" s="78" t="s">
        <v>341</v>
      </c>
      <c r="C12" s="79" t="s">
        <v>342</v>
      </c>
      <c r="D12" s="80">
        <v>8000000</v>
      </c>
      <c r="E12" s="81">
        <v>0</v>
      </c>
      <c r="F12" s="81">
        <v>0</v>
      </c>
      <c r="G12" s="81">
        <v>34000000</v>
      </c>
      <c r="H12" s="81">
        <v>12955550</v>
      </c>
      <c r="I12" s="81">
        <v>0</v>
      </c>
      <c r="J12" s="81">
        <v>0</v>
      </c>
      <c r="K12" s="81">
        <v>0</v>
      </c>
      <c r="L12" s="81">
        <v>0</v>
      </c>
      <c r="M12" s="81">
        <v>1500000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4500000</v>
      </c>
      <c r="V12" s="81">
        <v>2000000</v>
      </c>
      <c r="W12" s="81">
        <v>0</v>
      </c>
      <c r="X12" s="81">
        <v>0</v>
      </c>
      <c r="Y12" s="82">
        <v>62955550</v>
      </c>
      <c r="Z12" s="80">
        <v>54955550</v>
      </c>
      <c r="AA12" s="81">
        <v>0</v>
      </c>
      <c r="AB12" s="81">
        <v>0</v>
      </c>
      <c r="AC12" s="83">
        <v>54955550</v>
      </c>
    </row>
    <row r="13" spans="1:29" ht="13.5">
      <c r="A13" s="48" t="s">
        <v>573</v>
      </c>
      <c r="B13" s="78" t="s">
        <v>343</v>
      </c>
      <c r="C13" s="79" t="s">
        <v>344</v>
      </c>
      <c r="D13" s="80">
        <v>0</v>
      </c>
      <c r="E13" s="81">
        <v>0</v>
      </c>
      <c r="F13" s="81">
        <v>12385000</v>
      </c>
      <c r="G13" s="81">
        <v>19437600</v>
      </c>
      <c r="H13" s="81">
        <v>15800800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2">
        <v>47623400</v>
      </c>
      <c r="Z13" s="80">
        <v>39623400</v>
      </c>
      <c r="AA13" s="81">
        <v>0</v>
      </c>
      <c r="AB13" s="81">
        <v>2000000</v>
      </c>
      <c r="AC13" s="83">
        <v>41623400</v>
      </c>
    </row>
    <row r="14" spans="1:29" ht="13.5">
      <c r="A14" s="48" t="s">
        <v>573</v>
      </c>
      <c r="B14" s="78" t="s">
        <v>345</v>
      </c>
      <c r="C14" s="79" t="s">
        <v>346</v>
      </c>
      <c r="D14" s="80">
        <v>17781168</v>
      </c>
      <c r="E14" s="81">
        <v>0</v>
      </c>
      <c r="F14" s="81">
        <v>16465008</v>
      </c>
      <c r="G14" s="81">
        <v>0</v>
      </c>
      <c r="H14" s="81">
        <v>45000000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79246176</v>
      </c>
      <c r="Z14" s="80">
        <v>79246176</v>
      </c>
      <c r="AA14" s="81">
        <v>0</v>
      </c>
      <c r="AB14" s="81">
        <v>0</v>
      </c>
      <c r="AC14" s="83">
        <v>79246176</v>
      </c>
    </row>
    <row r="15" spans="1:29" ht="13.5">
      <c r="A15" s="48" t="s">
        <v>573</v>
      </c>
      <c r="B15" s="78" t="s">
        <v>83</v>
      </c>
      <c r="C15" s="79" t="s">
        <v>84</v>
      </c>
      <c r="D15" s="80">
        <v>9999996</v>
      </c>
      <c r="E15" s="81">
        <v>0</v>
      </c>
      <c r="F15" s="81">
        <v>32000012</v>
      </c>
      <c r="G15" s="81">
        <v>18830004</v>
      </c>
      <c r="H15" s="81">
        <v>115720896</v>
      </c>
      <c r="I15" s="81">
        <v>109449968</v>
      </c>
      <c r="J15" s="81">
        <v>0</v>
      </c>
      <c r="K15" s="81">
        <v>0</v>
      </c>
      <c r="L15" s="81">
        <v>0</v>
      </c>
      <c r="M15" s="81">
        <v>3000000</v>
      </c>
      <c r="N15" s="81">
        <v>0</v>
      </c>
      <c r="O15" s="81">
        <v>0</v>
      </c>
      <c r="P15" s="81">
        <v>0</v>
      </c>
      <c r="Q15" s="81">
        <v>0</v>
      </c>
      <c r="R15" s="81">
        <v>3399996</v>
      </c>
      <c r="S15" s="81">
        <v>460008</v>
      </c>
      <c r="T15" s="81">
        <v>100016</v>
      </c>
      <c r="U15" s="81">
        <v>23400012</v>
      </c>
      <c r="V15" s="81">
        <v>9499992</v>
      </c>
      <c r="W15" s="81">
        <v>0</v>
      </c>
      <c r="X15" s="81">
        <v>0</v>
      </c>
      <c r="Y15" s="82">
        <v>325860900</v>
      </c>
      <c r="Z15" s="80">
        <v>169585904</v>
      </c>
      <c r="AA15" s="81">
        <v>0</v>
      </c>
      <c r="AB15" s="81">
        <v>0</v>
      </c>
      <c r="AC15" s="83">
        <v>169585904</v>
      </c>
    </row>
    <row r="16" spans="1:29" ht="13.5">
      <c r="A16" s="48" t="s">
        <v>574</v>
      </c>
      <c r="B16" s="78" t="s">
        <v>524</v>
      </c>
      <c r="C16" s="79" t="s">
        <v>525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4600000</v>
      </c>
      <c r="Q16" s="81">
        <v>0</v>
      </c>
      <c r="R16" s="81">
        <v>0</v>
      </c>
      <c r="S16" s="81">
        <v>3480000</v>
      </c>
      <c r="T16" s="81">
        <v>1650000</v>
      </c>
      <c r="U16" s="81">
        <v>4320000</v>
      </c>
      <c r="V16" s="81">
        <v>5300000</v>
      </c>
      <c r="W16" s="81">
        <v>0</v>
      </c>
      <c r="X16" s="81">
        <v>0</v>
      </c>
      <c r="Y16" s="82">
        <v>19350000</v>
      </c>
      <c r="Z16" s="80">
        <v>0</v>
      </c>
      <c r="AA16" s="81">
        <v>0</v>
      </c>
      <c r="AB16" s="81">
        <v>0</v>
      </c>
      <c r="AC16" s="83">
        <v>0</v>
      </c>
    </row>
    <row r="17" spans="1:29" ht="12.75">
      <c r="A17" s="49"/>
      <c r="B17" s="84" t="s">
        <v>612</v>
      </c>
      <c r="C17" s="85"/>
      <c r="D17" s="86">
        <f aca="true" t="shared" si="0" ref="D17:AC17">SUM(D9:D16)</f>
        <v>130089792</v>
      </c>
      <c r="E17" s="87">
        <f t="shared" si="0"/>
        <v>3500004</v>
      </c>
      <c r="F17" s="87">
        <f t="shared" si="0"/>
        <v>107290012</v>
      </c>
      <c r="G17" s="87">
        <f t="shared" si="0"/>
        <v>400016008</v>
      </c>
      <c r="H17" s="87">
        <f t="shared" si="0"/>
        <v>347291678</v>
      </c>
      <c r="I17" s="87">
        <f t="shared" si="0"/>
        <v>119949968</v>
      </c>
      <c r="J17" s="87">
        <f t="shared" si="0"/>
        <v>0</v>
      </c>
      <c r="K17" s="87">
        <f t="shared" si="0"/>
        <v>0</v>
      </c>
      <c r="L17" s="87">
        <f t="shared" si="0"/>
        <v>0</v>
      </c>
      <c r="M17" s="87">
        <f t="shared" si="0"/>
        <v>10501308</v>
      </c>
      <c r="N17" s="87">
        <f t="shared" si="0"/>
        <v>0</v>
      </c>
      <c r="O17" s="87">
        <f t="shared" si="0"/>
        <v>0</v>
      </c>
      <c r="P17" s="87">
        <f t="shared" si="0"/>
        <v>4600000</v>
      </c>
      <c r="Q17" s="87">
        <f t="shared" si="0"/>
        <v>0</v>
      </c>
      <c r="R17" s="87">
        <f t="shared" si="0"/>
        <v>3399996</v>
      </c>
      <c r="S17" s="87">
        <f t="shared" si="0"/>
        <v>21690012</v>
      </c>
      <c r="T17" s="87">
        <f t="shared" si="0"/>
        <v>9804252</v>
      </c>
      <c r="U17" s="87">
        <f t="shared" si="0"/>
        <v>32220012</v>
      </c>
      <c r="V17" s="87">
        <f t="shared" si="0"/>
        <v>18299992</v>
      </c>
      <c r="W17" s="87">
        <f t="shared" si="0"/>
        <v>0</v>
      </c>
      <c r="X17" s="87">
        <f t="shared" si="0"/>
        <v>0</v>
      </c>
      <c r="Y17" s="88">
        <f t="shared" si="0"/>
        <v>1208653034</v>
      </c>
      <c r="Z17" s="86">
        <f t="shared" si="0"/>
        <v>978233798</v>
      </c>
      <c r="AA17" s="87">
        <f t="shared" si="0"/>
        <v>0</v>
      </c>
      <c r="AB17" s="87">
        <f t="shared" si="0"/>
        <v>39489240</v>
      </c>
      <c r="AC17" s="89">
        <f t="shared" si="0"/>
        <v>1017723038</v>
      </c>
    </row>
    <row r="18" spans="1:29" ht="13.5">
      <c r="A18" s="48" t="s">
        <v>573</v>
      </c>
      <c r="B18" s="78" t="s">
        <v>347</v>
      </c>
      <c r="C18" s="79" t="s">
        <v>348</v>
      </c>
      <c r="D18" s="80">
        <v>6238404</v>
      </c>
      <c r="E18" s="81">
        <v>0</v>
      </c>
      <c r="F18" s="81">
        <v>10077000</v>
      </c>
      <c r="G18" s="81">
        <v>13937964</v>
      </c>
      <c r="H18" s="81">
        <v>3951636</v>
      </c>
      <c r="I18" s="81">
        <v>0</v>
      </c>
      <c r="J18" s="81">
        <v>0</v>
      </c>
      <c r="K18" s="81">
        <v>0</v>
      </c>
      <c r="L18" s="81">
        <v>0</v>
      </c>
      <c r="M18" s="81">
        <v>999996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1070004</v>
      </c>
      <c r="U18" s="81">
        <v>0</v>
      </c>
      <c r="V18" s="81">
        <v>4000000</v>
      </c>
      <c r="W18" s="81">
        <v>4000000</v>
      </c>
      <c r="X18" s="81">
        <v>0</v>
      </c>
      <c r="Y18" s="82">
        <v>44275004</v>
      </c>
      <c r="Z18" s="80">
        <v>35070000</v>
      </c>
      <c r="AA18" s="81">
        <v>0</v>
      </c>
      <c r="AB18" s="81">
        <v>9205004</v>
      </c>
      <c r="AC18" s="83">
        <v>44275004</v>
      </c>
    </row>
    <row r="19" spans="1:29" ht="13.5">
      <c r="A19" s="48" t="s">
        <v>573</v>
      </c>
      <c r="B19" s="78" t="s">
        <v>85</v>
      </c>
      <c r="C19" s="79" t="s">
        <v>86</v>
      </c>
      <c r="D19" s="80">
        <v>26000000</v>
      </c>
      <c r="E19" s="81">
        <v>0</v>
      </c>
      <c r="F19" s="81">
        <v>44001000</v>
      </c>
      <c r="G19" s="81">
        <v>55720982</v>
      </c>
      <c r="H19" s="81">
        <v>76188700</v>
      </c>
      <c r="I19" s="81">
        <v>0</v>
      </c>
      <c r="J19" s="81">
        <v>0</v>
      </c>
      <c r="K19" s="81">
        <v>0</v>
      </c>
      <c r="L19" s="81">
        <v>0</v>
      </c>
      <c r="M19" s="81">
        <v>4000000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610000</v>
      </c>
      <c r="U19" s="81">
        <v>14000000</v>
      </c>
      <c r="V19" s="81">
        <v>25250000</v>
      </c>
      <c r="W19" s="81">
        <v>0</v>
      </c>
      <c r="X19" s="81">
        <v>0</v>
      </c>
      <c r="Y19" s="82">
        <v>245770682</v>
      </c>
      <c r="Z19" s="80">
        <v>201160682</v>
      </c>
      <c r="AA19" s="81">
        <v>0</v>
      </c>
      <c r="AB19" s="81">
        <v>44610000</v>
      </c>
      <c r="AC19" s="83">
        <v>245770682</v>
      </c>
    </row>
    <row r="20" spans="1:29" ht="13.5">
      <c r="A20" s="48" t="s">
        <v>573</v>
      </c>
      <c r="B20" s="78" t="s">
        <v>87</v>
      </c>
      <c r="C20" s="79" t="s">
        <v>88</v>
      </c>
      <c r="D20" s="80">
        <v>71828400</v>
      </c>
      <c r="E20" s="81">
        <v>11815000</v>
      </c>
      <c r="F20" s="81">
        <v>158445980</v>
      </c>
      <c r="G20" s="81">
        <v>175493100</v>
      </c>
      <c r="H20" s="81">
        <v>33125000</v>
      </c>
      <c r="I20" s="81">
        <v>9150000</v>
      </c>
      <c r="J20" s="81">
        <v>0</v>
      </c>
      <c r="K20" s="81">
        <v>0</v>
      </c>
      <c r="L20" s="81">
        <v>0</v>
      </c>
      <c r="M20" s="81">
        <v>61136100</v>
      </c>
      <c r="N20" s="81">
        <v>0</v>
      </c>
      <c r="O20" s="81">
        <v>0</v>
      </c>
      <c r="P20" s="81">
        <v>3763050</v>
      </c>
      <c r="Q20" s="81">
        <v>1000000</v>
      </c>
      <c r="R20" s="81">
        <v>4750000</v>
      </c>
      <c r="S20" s="81">
        <v>15490300</v>
      </c>
      <c r="T20" s="81">
        <v>1060000</v>
      </c>
      <c r="U20" s="81">
        <v>119257300</v>
      </c>
      <c r="V20" s="81">
        <v>16090000</v>
      </c>
      <c r="W20" s="81">
        <v>0</v>
      </c>
      <c r="X20" s="81">
        <v>0</v>
      </c>
      <c r="Y20" s="82">
        <v>682404230</v>
      </c>
      <c r="Z20" s="80">
        <v>122219500</v>
      </c>
      <c r="AA20" s="81">
        <v>287800000</v>
      </c>
      <c r="AB20" s="81">
        <v>272384730</v>
      </c>
      <c r="AC20" s="83">
        <v>682404230</v>
      </c>
    </row>
    <row r="21" spans="1:29" ht="13.5">
      <c r="A21" s="48" t="s">
        <v>573</v>
      </c>
      <c r="B21" s="78" t="s">
        <v>349</v>
      </c>
      <c r="C21" s="79" t="s">
        <v>350</v>
      </c>
      <c r="D21" s="80">
        <v>31790208</v>
      </c>
      <c r="E21" s="81">
        <v>0</v>
      </c>
      <c r="F21" s="81">
        <v>18400008</v>
      </c>
      <c r="G21" s="81">
        <v>31448784</v>
      </c>
      <c r="H21" s="81">
        <v>2900004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600000</v>
      </c>
      <c r="T21" s="81">
        <v>500004</v>
      </c>
      <c r="U21" s="81">
        <v>3699996</v>
      </c>
      <c r="V21" s="81">
        <v>4099992</v>
      </c>
      <c r="W21" s="81">
        <v>0</v>
      </c>
      <c r="X21" s="81">
        <v>0</v>
      </c>
      <c r="Y21" s="82">
        <v>93438996</v>
      </c>
      <c r="Z21" s="80">
        <v>64839000</v>
      </c>
      <c r="AA21" s="81">
        <v>0</v>
      </c>
      <c r="AB21" s="81">
        <v>28599996</v>
      </c>
      <c r="AC21" s="83">
        <v>93438996</v>
      </c>
    </row>
    <row r="22" spans="1:29" ht="13.5">
      <c r="A22" s="48" t="s">
        <v>573</v>
      </c>
      <c r="B22" s="78" t="s">
        <v>351</v>
      </c>
      <c r="C22" s="79" t="s">
        <v>352</v>
      </c>
      <c r="D22" s="80">
        <v>51125596</v>
      </c>
      <c r="E22" s="81">
        <v>0</v>
      </c>
      <c r="F22" s="81">
        <v>4000000</v>
      </c>
      <c r="G22" s="81">
        <v>79320654</v>
      </c>
      <c r="H22" s="81">
        <v>16000000</v>
      </c>
      <c r="I22" s="81">
        <v>5000000</v>
      </c>
      <c r="J22" s="81">
        <v>0</v>
      </c>
      <c r="K22" s="81">
        <v>0</v>
      </c>
      <c r="L22" s="81">
        <v>0</v>
      </c>
      <c r="M22" s="81">
        <v>15000000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3550000</v>
      </c>
      <c r="T22" s="81">
        <v>750000</v>
      </c>
      <c r="U22" s="81">
        <v>100000</v>
      </c>
      <c r="V22" s="81">
        <v>0</v>
      </c>
      <c r="W22" s="81">
        <v>0</v>
      </c>
      <c r="X22" s="81">
        <v>0</v>
      </c>
      <c r="Y22" s="82">
        <v>174846250</v>
      </c>
      <c r="Z22" s="80">
        <v>170446250</v>
      </c>
      <c r="AA22" s="81">
        <v>0</v>
      </c>
      <c r="AB22" s="81">
        <v>4400000</v>
      </c>
      <c r="AC22" s="83">
        <v>174846250</v>
      </c>
    </row>
    <row r="23" spans="1:29" ht="13.5">
      <c r="A23" s="48" t="s">
        <v>573</v>
      </c>
      <c r="B23" s="78" t="s">
        <v>353</v>
      </c>
      <c r="C23" s="79" t="s">
        <v>354</v>
      </c>
      <c r="D23" s="80">
        <v>42299537</v>
      </c>
      <c r="E23" s="81">
        <v>0</v>
      </c>
      <c r="F23" s="81">
        <v>0</v>
      </c>
      <c r="G23" s="81">
        <v>62508124</v>
      </c>
      <c r="H23" s="81">
        <v>44824626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149632287</v>
      </c>
      <c r="Z23" s="80">
        <v>149632287</v>
      </c>
      <c r="AA23" s="81">
        <v>0</v>
      </c>
      <c r="AB23" s="81">
        <v>0</v>
      </c>
      <c r="AC23" s="83">
        <v>149632287</v>
      </c>
    </row>
    <row r="24" spans="1:29" ht="13.5">
      <c r="A24" s="48" t="s">
        <v>574</v>
      </c>
      <c r="B24" s="78" t="s">
        <v>526</v>
      </c>
      <c r="C24" s="79" t="s">
        <v>527</v>
      </c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5100000</v>
      </c>
      <c r="M24" s="81">
        <v>3600000</v>
      </c>
      <c r="N24" s="81">
        <v>0</v>
      </c>
      <c r="O24" s="81">
        <v>0</v>
      </c>
      <c r="P24" s="81">
        <v>4300000</v>
      </c>
      <c r="Q24" s="81">
        <v>0</v>
      </c>
      <c r="R24" s="81">
        <v>3000000</v>
      </c>
      <c r="S24" s="81">
        <v>1500000</v>
      </c>
      <c r="T24" s="81">
        <v>2505000</v>
      </c>
      <c r="U24" s="81">
        <v>2300000</v>
      </c>
      <c r="V24" s="81">
        <v>4700000</v>
      </c>
      <c r="W24" s="81">
        <v>0</v>
      </c>
      <c r="X24" s="81">
        <v>0</v>
      </c>
      <c r="Y24" s="82">
        <v>27005000</v>
      </c>
      <c r="Z24" s="80">
        <v>0</v>
      </c>
      <c r="AA24" s="81">
        <v>0</v>
      </c>
      <c r="AB24" s="81">
        <v>27005000</v>
      </c>
      <c r="AC24" s="83">
        <v>27005000</v>
      </c>
    </row>
    <row r="25" spans="1:29" ht="12.75">
      <c r="A25" s="49"/>
      <c r="B25" s="84" t="s">
        <v>613</v>
      </c>
      <c r="C25" s="85"/>
      <c r="D25" s="86">
        <f aca="true" t="shared" si="1" ref="D25:AC25">SUM(D18:D24)</f>
        <v>229282145</v>
      </c>
      <c r="E25" s="87">
        <f t="shared" si="1"/>
        <v>11815000</v>
      </c>
      <c r="F25" s="87">
        <f t="shared" si="1"/>
        <v>234923988</v>
      </c>
      <c r="G25" s="87">
        <f t="shared" si="1"/>
        <v>418429608</v>
      </c>
      <c r="H25" s="87">
        <f t="shared" si="1"/>
        <v>176989966</v>
      </c>
      <c r="I25" s="87">
        <f t="shared" si="1"/>
        <v>14150000</v>
      </c>
      <c r="J25" s="87">
        <f t="shared" si="1"/>
        <v>0</v>
      </c>
      <c r="K25" s="87">
        <f t="shared" si="1"/>
        <v>0</v>
      </c>
      <c r="L25" s="87">
        <f t="shared" si="1"/>
        <v>5100000</v>
      </c>
      <c r="M25" s="87">
        <f t="shared" si="1"/>
        <v>84736096</v>
      </c>
      <c r="N25" s="87">
        <f t="shared" si="1"/>
        <v>0</v>
      </c>
      <c r="O25" s="87">
        <f t="shared" si="1"/>
        <v>0</v>
      </c>
      <c r="P25" s="87">
        <f t="shared" si="1"/>
        <v>8063050</v>
      </c>
      <c r="Q25" s="87">
        <f t="shared" si="1"/>
        <v>1000000</v>
      </c>
      <c r="R25" s="87">
        <f t="shared" si="1"/>
        <v>7750000</v>
      </c>
      <c r="S25" s="87">
        <f t="shared" si="1"/>
        <v>21140300</v>
      </c>
      <c r="T25" s="87">
        <f t="shared" si="1"/>
        <v>6495008</v>
      </c>
      <c r="U25" s="87">
        <f t="shared" si="1"/>
        <v>139357296</v>
      </c>
      <c r="V25" s="87">
        <f t="shared" si="1"/>
        <v>54139992</v>
      </c>
      <c r="W25" s="87">
        <f t="shared" si="1"/>
        <v>4000000</v>
      </c>
      <c r="X25" s="87">
        <f t="shared" si="1"/>
        <v>0</v>
      </c>
      <c r="Y25" s="88">
        <f t="shared" si="1"/>
        <v>1417372449</v>
      </c>
      <c r="Z25" s="86">
        <f t="shared" si="1"/>
        <v>743367719</v>
      </c>
      <c r="AA25" s="87">
        <f t="shared" si="1"/>
        <v>287800000</v>
      </c>
      <c r="AB25" s="87">
        <f t="shared" si="1"/>
        <v>386204730</v>
      </c>
      <c r="AC25" s="89">
        <f t="shared" si="1"/>
        <v>1417372449</v>
      </c>
    </row>
    <row r="26" spans="1:29" ht="13.5">
      <c r="A26" s="48" t="s">
        <v>573</v>
      </c>
      <c r="B26" s="78" t="s">
        <v>355</v>
      </c>
      <c r="C26" s="79" t="s">
        <v>356</v>
      </c>
      <c r="D26" s="80">
        <v>28721940</v>
      </c>
      <c r="E26" s="81">
        <v>0</v>
      </c>
      <c r="F26" s="81">
        <v>2000004</v>
      </c>
      <c r="G26" s="81">
        <v>18128484</v>
      </c>
      <c r="H26" s="81">
        <v>5231844</v>
      </c>
      <c r="I26" s="81">
        <v>0</v>
      </c>
      <c r="J26" s="81">
        <v>0</v>
      </c>
      <c r="K26" s="81">
        <v>0</v>
      </c>
      <c r="L26" s="81">
        <v>0</v>
      </c>
      <c r="M26" s="81">
        <v>7639932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200004</v>
      </c>
      <c r="U26" s="81">
        <v>0</v>
      </c>
      <c r="V26" s="81">
        <v>350004</v>
      </c>
      <c r="W26" s="81">
        <v>0</v>
      </c>
      <c r="X26" s="81">
        <v>0</v>
      </c>
      <c r="Y26" s="82">
        <v>62272212</v>
      </c>
      <c r="Z26" s="80">
        <v>61722204</v>
      </c>
      <c r="AA26" s="81">
        <v>0</v>
      </c>
      <c r="AB26" s="81">
        <v>550008</v>
      </c>
      <c r="AC26" s="83">
        <v>62272212</v>
      </c>
    </row>
    <row r="27" spans="1:29" ht="13.5">
      <c r="A27" s="48" t="s">
        <v>573</v>
      </c>
      <c r="B27" s="78" t="s">
        <v>357</v>
      </c>
      <c r="C27" s="79" t="s">
        <v>358</v>
      </c>
      <c r="D27" s="80">
        <v>60305147</v>
      </c>
      <c r="E27" s="81">
        <v>17337757</v>
      </c>
      <c r="F27" s="81">
        <v>15000000</v>
      </c>
      <c r="G27" s="81">
        <v>176743011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22532118</v>
      </c>
      <c r="N27" s="81">
        <v>0</v>
      </c>
      <c r="O27" s="81">
        <v>0</v>
      </c>
      <c r="P27" s="81">
        <v>1432510</v>
      </c>
      <c r="Q27" s="81">
        <v>0</v>
      </c>
      <c r="R27" s="81">
        <v>909000</v>
      </c>
      <c r="S27" s="81">
        <v>1060000</v>
      </c>
      <c r="T27" s="81">
        <v>3686000</v>
      </c>
      <c r="U27" s="81">
        <v>9850500</v>
      </c>
      <c r="V27" s="81">
        <v>19871768</v>
      </c>
      <c r="W27" s="81">
        <v>0</v>
      </c>
      <c r="X27" s="81">
        <v>0</v>
      </c>
      <c r="Y27" s="82">
        <v>328727811</v>
      </c>
      <c r="Z27" s="80">
        <v>243416385</v>
      </c>
      <c r="AA27" s="81">
        <v>0</v>
      </c>
      <c r="AB27" s="81">
        <v>85311426</v>
      </c>
      <c r="AC27" s="83">
        <v>328727811</v>
      </c>
    </row>
    <row r="28" spans="1:29" ht="13.5">
      <c r="A28" s="48" t="s">
        <v>573</v>
      </c>
      <c r="B28" s="78" t="s">
        <v>359</v>
      </c>
      <c r="C28" s="79" t="s">
        <v>360</v>
      </c>
      <c r="D28" s="80">
        <v>104159000</v>
      </c>
      <c r="E28" s="81">
        <v>0</v>
      </c>
      <c r="F28" s="81">
        <v>18000000</v>
      </c>
      <c r="G28" s="81">
        <v>304080000</v>
      </c>
      <c r="H28" s="81">
        <v>92140000</v>
      </c>
      <c r="I28" s="81">
        <v>20000000</v>
      </c>
      <c r="J28" s="81">
        <v>0</v>
      </c>
      <c r="K28" s="81">
        <v>0</v>
      </c>
      <c r="L28" s="81">
        <v>0</v>
      </c>
      <c r="M28" s="81">
        <v>36100000</v>
      </c>
      <c r="N28" s="81">
        <v>0</v>
      </c>
      <c r="O28" s="81">
        <v>0</v>
      </c>
      <c r="P28" s="81">
        <v>37073000</v>
      </c>
      <c r="Q28" s="81">
        <v>0</v>
      </c>
      <c r="R28" s="81">
        <v>200000</v>
      </c>
      <c r="S28" s="81">
        <v>900242</v>
      </c>
      <c r="T28" s="81">
        <v>8480000</v>
      </c>
      <c r="U28" s="81">
        <v>30700000</v>
      </c>
      <c r="V28" s="81">
        <v>9000000</v>
      </c>
      <c r="W28" s="81">
        <v>0</v>
      </c>
      <c r="X28" s="81">
        <v>0</v>
      </c>
      <c r="Y28" s="82">
        <v>660832242</v>
      </c>
      <c r="Z28" s="80">
        <v>425839000</v>
      </c>
      <c r="AA28" s="81">
        <v>0</v>
      </c>
      <c r="AB28" s="81">
        <v>234993242</v>
      </c>
      <c r="AC28" s="83">
        <v>660832242</v>
      </c>
    </row>
    <row r="29" spans="1:29" ht="13.5">
      <c r="A29" s="48" t="s">
        <v>573</v>
      </c>
      <c r="B29" s="78" t="s">
        <v>89</v>
      </c>
      <c r="C29" s="79" t="s">
        <v>90</v>
      </c>
      <c r="D29" s="80">
        <v>204983000</v>
      </c>
      <c r="E29" s="81">
        <v>7000000</v>
      </c>
      <c r="F29" s="81">
        <v>43704000</v>
      </c>
      <c r="G29" s="81">
        <v>77200000</v>
      </c>
      <c r="H29" s="81">
        <v>28000000</v>
      </c>
      <c r="I29" s="81">
        <v>650000</v>
      </c>
      <c r="J29" s="81">
        <v>0</v>
      </c>
      <c r="K29" s="81">
        <v>0</v>
      </c>
      <c r="L29" s="81">
        <v>0</v>
      </c>
      <c r="M29" s="81">
        <v>34050000</v>
      </c>
      <c r="N29" s="81">
        <v>0</v>
      </c>
      <c r="O29" s="81">
        <v>0</v>
      </c>
      <c r="P29" s="81">
        <v>2500000</v>
      </c>
      <c r="Q29" s="81">
        <v>0</v>
      </c>
      <c r="R29" s="81">
        <v>3100000</v>
      </c>
      <c r="S29" s="81">
        <v>0</v>
      </c>
      <c r="T29" s="81">
        <v>2000000</v>
      </c>
      <c r="U29" s="81">
        <v>1000000</v>
      </c>
      <c r="V29" s="81">
        <v>6000000</v>
      </c>
      <c r="W29" s="81">
        <v>0</v>
      </c>
      <c r="X29" s="81">
        <v>0</v>
      </c>
      <c r="Y29" s="82">
        <v>410187000</v>
      </c>
      <c r="Z29" s="80">
        <v>368087000</v>
      </c>
      <c r="AA29" s="81">
        <v>0</v>
      </c>
      <c r="AB29" s="81">
        <v>42100000</v>
      </c>
      <c r="AC29" s="83">
        <v>410187000</v>
      </c>
    </row>
    <row r="30" spans="1:29" ht="13.5">
      <c r="A30" s="48" t="s">
        <v>574</v>
      </c>
      <c r="B30" s="78" t="s">
        <v>528</v>
      </c>
      <c r="C30" s="79" t="s">
        <v>529</v>
      </c>
      <c r="D30" s="80">
        <v>0</v>
      </c>
      <c r="E30" s="81">
        <v>0</v>
      </c>
      <c r="F30" s="81">
        <v>1000000</v>
      </c>
      <c r="G30" s="81">
        <v>9699000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500000</v>
      </c>
      <c r="Q30" s="81">
        <v>0</v>
      </c>
      <c r="R30" s="81">
        <v>4513000</v>
      </c>
      <c r="S30" s="81">
        <v>1200000</v>
      </c>
      <c r="T30" s="81">
        <v>200000</v>
      </c>
      <c r="U30" s="81">
        <v>150000</v>
      </c>
      <c r="V30" s="81">
        <v>400000</v>
      </c>
      <c r="W30" s="81">
        <v>0</v>
      </c>
      <c r="X30" s="81">
        <v>0</v>
      </c>
      <c r="Y30" s="82">
        <v>17662000</v>
      </c>
      <c r="Z30" s="80">
        <v>2371000</v>
      </c>
      <c r="AA30" s="81">
        <v>0</v>
      </c>
      <c r="AB30" s="81">
        <v>15291000</v>
      </c>
      <c r="AC30" s="83">
        <v>17662000</v>
      </c>
    </row>
    <row r="31" spans="1:29" ht="12.75">
      <c r="A31" s="49"/>
      <c r="B31" s="84" t="s">
        <v>614</v>
      </c>
      <c r="C31" s="85"/>
      <c r="D31" s="86">
        <f aca="true" t="shared" si="2" ref="D31:AC31">SUM(D26:D30)</f>
        <v>398169087</v>
      </c>
      <c r="E31" s="87">
        <f t="shared" si="2"/>
        <v>24337757</v>
      </c>
      <c r="F31" s="87">
        <f t="shared" si="2"/>
        <v>79704004</v>
      </c>
      <c r="G31" s="87">
        <f t="shared" si="2"/>
        <v>585850495</v>
      </c>
      <c r="H31" s="87">
        <f t="shared" si="2"/>
        <v>125371844</v>
      </c>
      <c r="I31" s="87">
        <f t="shared" si="2"/>
        <v>20650000</v>
      </c>
      <c r="J31" s="87">
        <f t="shared" si="2"/>
        <v>0</v>
      </c>
      <c r="K31" s="87">
        <f t="shared" si="2"/>
        <v>0</v>
      </c>
      <c r="L31" s="87">
        <f t="shared" si="2"/>
        <v>0</v>
      </c>
      <c r="M31" s="87">
        <f t="shared" si="2"/>
        <v>100322050</v>
      </c>
      <c r="N31" s="87">
        <f t="shared" si="2"/>
        <v>0</v>
      </c>
      <c r="O31" s="87">
        <f t="shared" si="2"/>
        <v>0</v>
      </c>
      <c r="P31" s="87">
        <f t="shared" si="2"/>
        <v>41505510</v>
      </c>
      <c r="Q31" s="87">
        <f t="shared" si="2"/>
        <v>0</v>
      </c>
      <c r="R31" s="87">
        <f t="shared" si="2"/>
        <v>8722000</v>
      </c>
      <c r="S31" s="87">
        <f t="shared" si="2"/>
        <v>3160242</v>
      </c>
      <c r="T31" s="87">
        <f t="shared" si="2"/>
        <v>14566004</v>
      </c>
      <c r="U31" s="87">
        <f t="shared" si="2"/>
        <v>41700500</v>
      </c>
      <c r="V31" s="87">
        <f t="shared" si="2"/>
        <v>35621772</v>
      </c>
      <c r="W31" s="87">
        <f t="shared" si="2"/>
        <v>0</v>
      </c>
      <c r="X31" s="87">
        <f t="shared" si="2"/>
        <v>0</v>
      </c>
      <c r="Y31" s="88">
        <f t="shared" si="2"/>
        <v>1479681265</v>
      </c>
      <c r="Z31" s="86">
        <f t="shared" si="2"/>
        <v>1101435589</v>
      </c>
      <c r="AA31" s="87">
        <f t="shared" si="2"/>
        <v>0</v>
      </c>
      <c r="AB31" s="87">
        <f t="shared" si="2"/>
        <v>378245676</v>
      </c>
      <c r="AC31" s="89">
        <f t="shared" si="2"/>
        <v>1479681265</v>
      </c>
    </row>
    <row r="32" spans="1:29" ht="12.75">
      <c r="A32" s="50"/>
      <c r="B32" s="90" t="s">
        <v>615</v>
      </c>
      <c r="C32" s="91"/>
      <c r="D32" s="92">
        <f aca="true" t="shared" si="3" ref="D32:AC32">SUM(D9:D16,D18:D24,D26:D30)</f>
        <v>757541024</v>
      </c>
      <c r="E32" s="93">
        <f t="shared" si="3"/>
        <v>39652761</v>
      </c>
      <c r="F32" s="93">
        <f t="shared" si="3"/>
        <v>421918004</v>
      </c>
      <c r="G32" s="93">
        <f t="shared" si="3"/>
        <v>1404296111</v>
      </c>
      <c r="H32" s="93">
        <f t="shared" si="3"/>
        <v>649653488</v>
      </c>
      <c r="I32" s="93">
        <f t="shared" si="3"/>
        <v>154749968</v>
      </c>
      <c r="J32" s="93">
        <f t="shared" si="3"/>
        <v>0</v>
      </c>
      <c r="K32" s="93">
        <f t="shared" si="3"/>
        <v>0</v>
      </c>
      <c r="L32" s="93">
        <f t="shared" si="3"/>
        <v>5100000</v>
      </c>
      <c r="M32" s="93">
        <f t="shared" si="3"/>
        <v>195559454</v>
      </c>
      <c r="N32" s="93">
        <f t="shared" si="3"/>
        <v>0</v>
      </c>
      <c r="O32" s="93">
        <f t="shared" si="3"/>
        <v>0</v>
      </c>
      <c r="P32" s="93">
        <f t="shared" si="3"/>
        <v>54168560</v>
      </c>
      <c r="Q32" s="93">
        <f t="shared" si="3"/>
        <v>1000000</v>
      </c>
      <c r="R32" s="93">
        <f t="shared" si="3"/>
        <v>19871996</v>
      </c>
      <c r="S32" s="93">
        <f t="shared" si="3"/>
        <v>45990554</v>
      </c>
      <c r="T32" s="93">
        <f t="shared" si="3"/>
        <v>30865264</v>
      </c>
      <c r="U32" s="93">
        <f t="shared" si="3"/>
        <v>213277808</v>
      </c>
      <c r="V32" s="93">
        <f t="shared" si="3"/>
        <v>108061756</v>
      </c>
      <c r="W32" s="93">
        <f t="shared" si="3"/>
        <v>4000000</v>
      </c>
      <c r="X32" s="93">
        <f t="shared" si="3"/>
        <v>0</v>
      </c>
      <c r="Y32" s="94">
        <f t="shared" si="3"/>
        <v>4105706748</v>
      </c>
      <c r="Z32" s="92">
        <f t="shared" si="3"/>
        <v>2823037106</v>
      </c>
      <c r="AA32" s="93">
        <f t="shared" si="3"/>
        <v>287800000</v>
      </c>
      <c r="AB32" s="93">
        <f t="shared" si="3"/>
        <v>803939646</v>
      </c>
      <c r="AC32" s="95">
        <f t="shared" si="3"/>
        <v>3914776752</v>
      </c>
    </row>
    <row r="33" spans="1:29" ht="13.5">
      <c r="A33" s="51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13.5">
      <c r="A34" s="52"/>
      <c r="B34" s="127" t="s">
        <v>50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ht="12.75">
      <c r="A35" s="5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2.75">
      <c r="A36" s="5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2.75">
      <c r="A37" s="51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2.75">
      <c r="A38" s="5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2.75">
      <c r="A39" s="5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34:T34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616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573</v>
      </c>
      <c r="B9" s="78" t="s">
        <v>405</v>
      </c>
      <c r="C9" s="79" t="s">
        <v>406</v>
      </c>
      <c r="D9" s="80">
        <v>23007078</v>
      </c>
      <c r="E9" s="81">
        <v>0</v>
      </c>
      <c r="F9" s="81">
        <v>0</v>
      </c>
      <c r="G9" s="81">
        <v>61112775</v>
      </c>
      <c r="H9" s="81">
        <v>7765636</v>
      </c>
      <c r="I9" s="81">
        <v>0</v>
      </c>
      <c r="J9" s="81">
        <v>0</v>
      </c>
      <c r="K9" s="81">
        <v>0</v>
      </c>
      <c r="L9" s="81">
        <v>0</v>
      </c>
      <c r="M9" s="81">
        <v>5682120</v>
      </c>
      <c r="N9" s="81">
        <v>0</v>
      </c>
      <c r="O9" s="81">
        <v>0</v>
      </c>
      <c r="P9" s="81">
        <v>630000</v>
      </c>
      <c r="Q9" s="81">
        <v>0</v>
      </c>
      <c r="R9" s="81">
        <v>107341</v>
      </c>
      <c r="S9" s="81">
        <v>817000</v>
      </c>
      <c r="T9" s="81">
        <v>200000</v>
      </c>
      <c r="U9" s="81">
        <v>2305635</v>
      </c>
      <c r="V9" s="81">
        <v>4270000</v>
      </c>
      <c r="W9" s="81">
        <v>0</v>
      </c>
      <c r="X9" s="81">
        <v>0</v>
      </c>
      <c r="Y9" s="82">
        <v>105897585</v>
      </c>
      <c r="Z9" s="80">
        <v>91885489</v>
      </c>
      <c r="AA9" s="81">
        <v>0</v>
      </c>
      <c r="AB9" s="81">
        <v>14012096</v>
      </c>
      <c r="AC9" s="83">
        <v>105897585</v>
      </c>
    </row>
    <row r="10" spans="1:29" ht="13.5">
      <c r="A10" s="48" t="s">
        <v>573</v>
      </c>
      <c r="B10" s="78" t="s">
        <v>407</v>
      </c>
      <c r="C10" s="79" t="s">
        <v>408</v>
      </c>
      <c r="D10" s="80">
        <v>15615684</v>
      </c>
      <c r="E10" s="81">
        <v>0</v>
      </c>
      <c r="F10" s="81">
        <v>38985000</v>
      </c>
      <c r="G10" s="81">
        <v>40000008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34738320</v>
      </c>
      <c r="N10" s="81">
        <v>0</v>
      </c>
      <c r="O10" s="81">
        <v>0</v>
      </c>
      <c r="P10" s="81">
        <v>500004</v>
      </c>
      <c r="Q10" s="81">
        <v>0</v>
      </c>
      <c r="R10" s="81">
        <v>99996</v>
      </c>
      <c r="S10" s="81">
        <v>249996</v>
      </c>
      <c r="T10" s="81">
        <v>1099992</v>
      </c>
      <c r="U10" s="81">
        <v>200004</v>
      </c>
      <c r="V10" s="81">
        <v>0</v>
      </c>
      <c r="W10" s="81">
        <v>0</v>
      </c>
      <c r="X10" s="81">
        <v>0</v>
      </c>
      <c r="Y10" s="82">
        <v>131489004</v>
      </c>
      <c r="Z10" s="80">
        <v>129339012</v>
      </c>
      <c r="AA10" s="81">
        <v>0</v>
      </c>
      <c r="AB10" s="81">
        <v>2149992</v>
      </c>
      <c r="AC10" s="83">
        <v>131489004</v>
      </c>
    </row>
    <row r="11" spans="1:29" ht="13.5">
      <c r="A11" s="48" t="s">
        <v>573</v>
      </c>
      <c r="B11" s="78" t="s">
        <v>409</v>
      </c>
      <c r="C11" s="79" t="s">
        <v>410</v>
      </c>
      <c r="D11" s="80">
        <v>0</v>
      </c>
      <c r="E11" s="81">
        <v>0</v>
      </c>
      <c r="F11" s="81">
        <v>42500000</v>
      </c>
      <c r="G11" s="81">
        <v>26803000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2">
        <v>69303000</v>
      </c>
      <c r="Z11" s="80">
        <v>49803000</v>
      </c>
      <c r="AA11" s="81">
        <v>0</v>
      </c>
      <c r="AB11" s="81">
        <v>0</v>
      </c>
      <c r="AC11" s="83">
        <v>49803000</v>
      </c>
    </row>
    <row r="12" spans="1:29" ht="13.5">
      <c r="A12" s="48" t="s">
        <v>574</v>
      </c>
      <c r="B12" s="78" t="s">
        <v>554</v>
      </c>
      <c r="C12" s="79" t="s">
        <v>555</v>
      </c>
      <c r="D12" s="8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448470</v>
      </c>
      <c r="S12" s="81">
        <v>70000</v>
      </c>
      <c r="T12" s="81">
        <v>100000</v>
      </c>
      <c r="U12" s="81">
        <v>0</v>
      </c>
      <c r="V12" s="81">
        <v>0</v>
      </c>
      <c r="W12" s="81">
        <v>0</v>
      </c>
      <c r="X12" s="81">
        <v>0</v>
      </c>
      <c r="Y12" s="82">
        <v>618470</v>
      </c>
      <c r="Z12" s="80">
        <v>0</v>
      </c>
      <c r="AA12" s="81">
        <v>0</v>
      </c>
      <c r="AB12" s="81">
        <v>618470</v>
      </c>
      <c r="AC12" s="83">
        <v>618470</v>
      </c>
    </row>
    <row r="13" spans="1:29" ht="12.75">
      <c r="A13" s="49"/>
      <c r="B13" s="84" t="s">
        <v>617</v>
      </c>
      <c r="C13" s="85"/>
      <c r="D13" s="86">
        <f aca="true" t="shared" si="0" ref="D13:AC13">SUM(D9:D12)</f>
        <v>38622762</v>
      </c>
      <c r="E13" s="87">
        <f t="shared" si="0"/>
        <v>0</v>
      </c>
      <c r="F13" s="87">
        <f t="shared" si="0"/>
        <v>81485000</v>
      </c>
      <c r="G13" s="87">
        <f t="shared" si="0"/>
        <v>127915783</v>
      </c>
      <c r="H13" s="87">
        <f t="shared" si="0"/>
        <v>7765636</v>
      </c>
      <c r="I13" s="87">
        <f t="shared" si="0"/>
        <v>0</v>
      </c>
      <c r="J13" s="87">
        <f t="shared" si="0"/>
        <v>0</v>
      </c>
      <c r="K13" s="87">
        <f t="shared" si="0"/>
        <v>0</v>
      </c>
      <c r="L13" s="87">
        <f t="shared" si="0"/>
        <v>0</v>
      </c>
      <c r="M13" s="87">
        <f t="shared" si="0"/>
        <v>40420440</v>
      </c>
      <c r="N13" s="87">
        <f t="shared" si="0"/>
        <v>0</v>
      </c>
      <c r="O13" s="87">
        <f t="shared" si="0"/>
        <v>0</v>
      </c>
      <c r="P13" s="87">
        <f t="shared" si="0"/>
        <v>1130004</v>
      </c>
      <c r="Q13" s="87">
        <f t="shared" si="0"/>
        <v>0</v>
      </c>
      <c r="R13" s="87">
        <f t="shared" si="0"/>
        <v>655807</v>
      </c>
      <c r="S13" s="87">
        <f t="shared" si="0"/>
        <v>1136996</v>
      </c>
      <c r="T13" s="87">
        <f t="shared" si="0"/>
        <v>1399992</v>
      </c>
      <c r="U13" s="87">
        <f t="shared" si="0"/>
        <v>2505639</v>
      </c>
      <c r="V13" s="87">
        <f t="shared" si="0"/>
        <v>4270000</v>
      </c>
      <c r="W13" s="87">
        <f t="shared" si="0"/>
        <v>0</v>
      </c>
      <c r="X13" s="87">
        <f t="shared" si="0"/>
        <v>0</v>
      </c>
      <c r="Y13" s="88">
        <f t="shared" si="0"/>
        <v>307308059</v>
      </c>
      <c r="Z13" s="86">
        <f t="shared" si="0"/>
        <v>271027501</v>
      </c>
      <c r="AA13" s="87">
        <f t="shared" si="0"/>
        <v>0</v>
      </c>
      <c r="AB13" s="87">
        <f t="shared" si="0"/>
        <v>16780558</v>
      </c>
      <c r="AC13" s="89">
        <f t="shared" si="0"/>
        <v>287808059</v>
      </c>
    </row>
    <row r="14" spans="1:29" ht="13.5">
      <c r="A14" s="48" t="s">
        <v>573</v>
      </c>
      <c r="B14" s="78" t="s">
        <v>361</v>
      </c>
      <c r="C14" s="79" t="s">
        <v>362</v>
      </c>
      <c r="D14" s="80">
        <v>0</v>
      </c>
      <c r="E14" s="81">
        <v>0</v>
      </c>
      <c r="F14" s="81">
        <v>0</v>
      </c>
      <c r="G14" s="81">
        <v>10000000</v>
      </c>
      <c r="H14" s="81">
        <v>7321000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17321000</v>
      </c>
      <c r="Z14" s="80">
        <v>17321000</v>
      </c>
      <c r="AA14" s="81">
        <v>0</v>
      </c>
      <c r="AB14" s="81">
        <v>0</v>
      </c>
      <c r="AC14" s="83">
        <v>17321000</v>
      </c>
    </row>
    <row r="15" spans="1:29" ht="13.5">
      <c r="A15" s="48" t="s">
        <v>573</v>
      </c>
      <c r="B15" s="78" t="s">
        <v>363</v>
      </c>
      <c r="C15" s="79" t="s">
        <v>364</v>
      </c>
      <c r="D15" s="80">
        <v>5838669</v>
      </c>
      <c r="E15" s="81">
        <v>0</v>
      </c>
      <c r="F15" s="81">
        <v>713615</v>
      </c>
      <c r="G15" s="81">
        <v>6260351</v>
      </c>
      <c r="H15" s="81">
        <v>22538669</v>
      </c>
      <c r="I15" s="81">
        <v>0</v>
      </c>
      <c r="J15" s="81">
        <v>0</v>
      </c>
      <c r="K15" s="81">
        <v>0</v>
      </c>
      <c r="L15" s="81">
        <v>0</v>
      </c>
      <c r="M15" s="81">
        <v>7500000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1400000</v>
      </c>
      <c r="W15" s="81">
        <v>0</v>
      </c>
      <c r="X15" s="81">
        <v>0</v>
      </c>
      <c r="Y15" s="82">
        <v>44251304</v>
      </c>
      <c r="Z15" s="80">
        <v>42851304</v>
      </c>
      <c r="AA15" s="81">
        <v>0</v>
      </c>
      <c r="AB15" s="81">
        <v>1400000</v>
      </c>
      <c r="AC15" s="83">
        <v>44251304</v>
      </c>
    </row>
    <row r="16" spans="1:29" ht="13.5">
      <c r="A16" s="48" t="s">
        <v>573</v>
      </c>
      <c r="B16" s="78" t="s">
        <v>365</v>
      </c>
      <c r="C16" s="79" t="s">
        <v>366</v>
      </c>
      <c r="D16" s="80">
        <v>0</v>
      </c>
      <c r="E16" s="81">
        <v>0</v>
      </c>
      <c r="F16" s="81">
        <v>0</v>
      </c>
      <c r="G16" s="81">
        <v>4281955</v>
      </c>
      <c r="H16" s="81">
        <v>15252045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2">
        <v>19534000</v>
      </c>
      <c r="Z16" s="80">
        <v>13898425</v>
      </c>
      <c r="AA16" s="81">
        <v>0</v>
      </c>
      <c r="AB16" s="81">
        <v>5635575</v>
      </c>
      <c r="AC16" s="83">
        <v>19534000</v>
      </c>
    </row>
    <row r="17" spans="1:29" ht="13.5">
      <c r="A17" s="48" t="s">
        <v>573</v>
      </c>
      <c r="B17" s="78" t="s">
        <v>367</v>
      </c>
      <c r="C17" s="79" t="s">
        <v>368</v>
      </c>
      <c r="D17" s="80">
        <v>3845351</v>
      </c>
      <c r="E17" s="81">
        <v>0</v>
      </c>
      <c r="F17" s="81">
        <v>1500000</v>
      </c>
      <c r="G17" s="81">
        <v>55100000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5880649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881000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67207000</v>
      </c>
      <c r="Z17" s="80">
        <v>66326000</v>
      </c>
      <c r="AA17" s="81">
        <v>0</v>
      </c>
      <c r="AB17" s="81">
        <v>881000</v>
      </c>
      <c r="AC17" s="83">
        <v>67207000</v>
      </c>
    </row>
    <row r="18" spans="1:29" ht="13.5">
      <c r="A18" s="48" t="s">
        <v>573</v>
      </c>
      <c r="B18" s="78" t="s">
        <v>369</v>
      </c>
      <c r="C18" s="79" t="s">
        <v>370</v>
      </c>
      <c r="D18" s="80">
        <v>7325100</v>
      </c>
      <c r="E18" s="81">
        <v>0</v>
      </c>
      <c r="F18" s="81">
        <v>0</v>
      </c>
      <c r="G18" s="81">
        <v>740002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60500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2">
        <v>8125602</v>
      </c>
      <c r="Z18" s="80">
        <v>8065102</v>
      </c>
      <c r="AA18" s="81">
        <v>0</v>
      </c>
      <c r="AB18" s="81">
        <v>60500</v>
      </c>
      <c r="AC18" s="83">
        <v>8125602</v>
      </c>
    </row>
    <row r="19" spans="1:29" ht="13.5">
      <c r="A19" s="48" t="s">
        <v>573</v>
      </c>
      <c r="B19" s="78" t="s">
        <v>371</v>
      </c>
      <c r="C19" s="79" t="s">
        <v>372</v>
      </c>
      <c r="D19" s="80">
        <v>0</v>
      </c>
      <c r="E19" s="81">
        <v>0</v>
      </c>
      <c r="F19" s="81">
        <v>0</v>
      </c>
      <c r="G19" s="81">
        <v>6741739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200000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6941739</v>
      </c>
      <c r="Z19" s="80">
        <v>6741739</v>
      </c>
      <c r="AA19" s="81">
        <v>0</v>
      </c>
      <c r="AB19" s="81">
        <v>200000</v>
      </c>
      <c r="AC19" s="83">
        <v>6941739</v>
      </c>
    </row>
    <row r="20" spans="1:29" ht="13.5">
      <c r="A20" s="48" t="s">
        <v>574</v>
      </c>
      <c r="B20" s="78" t="s">
        <v>562</v>
      </c>
      <c r="C20" s="79" t="s">
        <v>563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50000</v>
      </c>
      <c r="Q20" s="81">
        <v>0</v>
      </c>
      <c r="R20" s="81">
        <v>0</v>
      </c>
      <c r="S20" s="81">
        <v>1207000</v>
      </c>
      <c r="T20" s="81">
        <v>0</v>
      </c>
      <c r="U20" s="81">
        <v>18000</v>
      </c>
      <c r="V20" s="81">
        <v>0</v>
      </c>
      <c r="W20" s="81">
        <v>0</v>
      </c>
      <c r="X20" s="81">
        <v>0</v>
      </c>
      <c r="Y20" s="82">
        <v>1275000</v>
      </c>
      <c r="Z20" s="80">
        <v>0</v>
      </c>
      <c r="AA20" s="81">
        <v>0</v>
      </c>
      <c r="AB20" s="81">
        <v>1275000</v>
      </c>
      <c r="AC20" s="83">
        <v>1275000</v>
      </c>
    </row>
    <row r="21" spans="1:29" ht="12.75">
      <c r="A21" s="49"/>
      <c r="B21" s="84" t="s">
        <v>618</v>
      </c>
      <c r="C21" s="85"/>
      <c r="D21" s="86">
        <f aca="true" t="shared" si="1" ref="D21:AC21">SUM(D14:D20)</f>
        <v>17009120</v>
      </c>
      <c r="E21" s="87">
        <f t="shared" si="1"/>
        <v>0</v>
      </c>
      <c r="F21" s="87">
        <f t="shared" si="1"/>
        <v>2213615</v>
      </c>
      <c r="G21" s="87">
        <f t="shared" si="1"/>
        <v>83124047</v>
      </c>
      <c r="H21" s="87">
        <f t="shared" si="1"/>
        <v>45111714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7">
        <f t="shared" si="1"/>
        <v>0</v>
      </c>
      <c r="M21" s="87">
        <f t="shared" si="1"/>
        <v>13380649</v>
      </c>
      <c r="N21" s="87">
        <f t="shared" si="1"/>
        <v>0</v>
      </c>
      <c r="O21" s="87">
        <f t="shared" si="1"/>
        <v>0</v>
      </c>
      <c r="P21" s="87">
        <f t="shared" si="1"/>
        <v>50000</v>
      </c>
      <c r="Q21" s="87">
        <f t="shared" si="1"/>
        <v>0</v>
      </c>
      <c r="R21" s="87">
        <f t="shared" si="1"/>
        <v>0</v>
      </c>
      <c r="S21" s="87">
        <f t="shared" si="1"/>
        <v>2348500</v>
      </c>
      <c r="T21" s="87">
        <f t="shared" si="1"/>
        <v>0</v>
      </c>
      <c r="U21" s="87">
        <f t="shared" si="1"/>
        <v>18000</v>
      </c>
      <c r="V21" s="87">
        <f t="shared" si="1"/>
        <v>1400000</v>
      </c>
      <c r="W21" s="87">
        <f t="shared" si="1"/>
        <v>0</v>
      </c>
      <c r="X21" s="87">
        <f t="shared" si="1"/>
        <v>0</v>
      </c>
      <c r="Y21" s="88">
        <f t="shared" si="1"/>
        <v>164655645</v>
      </c>
      <c r="Z21" s="86">
        <f t="shared" si="1"/>
        <v>155203570</v>
      </c>
      <c r="AA21" s="87">
        <f t="shared" si="1"/>
        <v>0</v>
      </c>
      <c r="AB21" s="87">
        <f t="shared" si="1"/>
        <v>9452075</v>
      </c>
      <c r="AC21" s="89">
        <f t="shared" si="1"/>
        <v>164655645</v>
      </c>
    </row>
    <row r="22" spans="1:29" ht="13.5">
      <c r="A22" s="48" t="s">
        <v>573</v>
      </c>
      <c r="B22" s="78" t="s">
        <v>373</v>
      </c>
      <c r="C22" s="79" t="s">
        <v>374</v>
      </c>
      <c r="D22" s="80">
        <v>0</v>
      </c>
      <c r="E22" s="81">
        <v>0</v>
      </c>
      <c r="F22" s="81">
        <v>7500000</v>
      </c>
      <c r="G22" s="81">
        <v>17434010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1</v>
      </c>
      <c r="S22" s="81">
        <v>0</v>
      </c>
      <c r="T22" s="81">
        <v>300000</v>
      </c>
      <c r="U22" s="81">
        <v>1</v>
      </c>
      <c r="V22" s="81">
        <v>1</v>
      </c>
      <c r="W22" s="81">
        <v>0</v>
      </c>
      <c r="X22" s="81">
        <v>0</v>
      </c>
      <c r="Y22" s="82">
        <v>25234013</v>
      </c>
      <c r="Z22" s="80">
        <v>24934000</v>
      </c>
      <c r="AA22" s="81">
        <v>9</v>
      </c>
      <c r="AB22" s="81">
        <v>300000</v>
      </c>
      <c r="AC22" s="83">
        <v>25234009</v>
      </c>
    </row>
    <row r="23" spans="1:29" ht="13.5">
      <c r="A23" s="48" t="s">
        <v>573</v>
      </c>
      <c r="B23" s="78" t="s">
        <v>375</v>
      </c>
      <c r="C23" s="79" t="s">
        <v>376</v>
      </c>
      <c r="D23" s="80">
        <v>9970850</v>
      </c>
      <c r="E23" s="81">
        <v>0</v>
      </c>
      <c r="F23" s="81">
        <v>3510000</v>
      </c>
      <c r="G23" s="81">
        <v>900000</v>
      </c>
      <c r="H23" s="81">
        <v>18000000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75000</v>
      </c>
      <c r="Q23" s="81">
        <v>0</v>
      </c>
      <c r="R23" s="81">
        <v>150000</v>
      </c>
      <c r="S23" s="81">
        <v>0</v>
      </c>
      <c r="T23" s="81">
        <v>0</v>
      </c>
      <c r="U23" s="81">
        <v>530000</v>
      </c>
      <c r="V23" s="81">
        <v>200000</v>
      </c>
      <c r="W23" s="81">
        <v>0</v>
      </c>
      <c r="X23" s="81">
        <v>0</v>
      </c>
      <c r="Y23" s="82">
        <v>33335850</v>
      </c>
      <c r="Z23" s="80">
        <v>32380850</v>
      </c>
      <c r="AA23" s="81">
        <v>0</v>
      </c>
      <c r="AB23" s="81">
        <v>0</v>
      </c>
      <c r="AC23" s="83">
        <v>32380850</v>
      </c>
    </row>
    <row r="24" spans="1:29" ht="13.5">
      <c r="A24" s="48" t="s">
        <v>573</v>
      </c>
      <c r="B24" s="78" t="s">
        <v>377</v>
      </c>
      <c r="C24" s="79" t="s">
        <v>378</v>
      </c>
      <c r="D24" s="80">
        <v>12105998</v>
      </c>
      <c r="E24" s="81">
        <v>0</v>
      </c>
      <c r="F24" s="81">
        <v>7510002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13</v>
      </c>
      <c r="Q24" s="81">
        <v>0</v>
      </c>
      <c r="R24" s="81">
        <v>0</v>
      </c>
      <c r="S24" s="81">
        <v>3</v>
      </c>
      <c r="T24" s="81">
        <v>10</v>
      </c>
      <c r="U24" s="81">
        <v>3</v>
      </c>
      <c r="V24" s="81">
        <v>11999981</v>
      </c>
      <c r="W24" s="81">
        <v>0</v>
      </c>
      <c r="X24" s="81">
        <v>0</v>
      </c>
      <c r="Y24" s="82">
        <v>31616010</v>
      </c>
      <c r="Z24" s="80">
        <v>19615994</v>
      </c>
      <c r="AA24" s="81">
        <v>11999981</v>
      </c>
      <c r="AB24" s="81">
        <v>25</v>
      </c>
      <c r="AC24" s="83">
        <v>31616000</v>
      </c>
    </row>
    <row r="25" spans="1:29" ht="13.5">
      <c r="A25" s="48" t="s">
        <v>573</v>
      </c>
      <c r="B25" s="78" t="s">
        <v>379</v>
      </c>
      <c r="C25" s="79" t="s">
        <v>380</v>
      </c>
      <c r="D25" s="80">
        <v>3702196</v>
      </c>
      <c r="E25" s="81">
        <v>0</v>
      </c>
      <c r="F25" s="81">
        <v>9000000</v>
      </c>
      <c r="G25" s="81">
        <v>82551000</v>
      </c>
      <c r="H25" s="81">
        <v>4313804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2">
        <v>99567000</v>
      </c>
      <c r="Z25" s="80">
        <v>99567000</v>
      </c>
      <c r="AA25" s="81">
        <v>0</v>
      </c>
      <c r="AB25" s="81">
        <v>0</v>
      </c>
      <c r="AC25" s="83">
        <v>99567000</v>
      </c>
    </row>
    <row r="26" spans="1:29" ht="13.5">
      <c r="A26" s="48" t="s">
        <v>573</v>
      </c>
      <c r="B26" s="78" t="s">
        <v>381</v>
      </c>
      <c r="C26" s="79" t="s">
        <v>382</v>
      </c>
      <c r="D26" s="80">
        <v>18962000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18962000</v>
      </c>
      <c r="Z26" s="80">
        <v>18962000</v>
      </c>
      <c r="AA26" s="81">
        <v>0</v>
      </c>
      <c r="AB26" s="81">
        <v>0</v>
      </c>
      <c r="AC26" s="83">
        <v>18962000</v>
      </c>
    </row>
    <row r="27" spans="1:29" ht="13.5">
      <c r="A27" s="48" t="s">
        <v>573</v>
      </c>
      <c r="B27" s="78" t="s">
        <v>383</v>
      </c>
      <c r="C27" s="79" t="s">
        <v>384</v>
      </c>
      <c r="D27" s="80">
        <v>19871150</v>
      </c>
      <c r="E27" s="81">
        <v>0</v>
      </c>
      <c r="F27" s="81">
        <v>7800000</v>
      </c>
      <c r="G27" s="81">
        <v>200000</v>
      </c>
      <c r="H27" s="81">
        <v>0</v>
      </c>
      <c r="I27" s="81">
        <v>300000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100000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2">
        <v>28271150</v>
      </c>
      <c r="Z27" s="80">
        <v>28271150</v>
      </c>
      <c r="AA27" s="81">
        <v>0</v>
      </c>
      <c r="AB27" s="81">
        <v>0</v>
      </c>
      <c r="AC27" s="83">
        <v>28271150</v>
      </c>
    </row>
    <row r="28" spans="1:29" ht="13.5">
      <c r="A28" s="48" t="s">
        <v>573</v>
      </c>
      <c r="B28" s="78" t="s">
        <v>385</v>
      </c>
      <c r="C28" s="79" t="s">
        <v>386</v>
      </c>
      <c r="D28" s="80">
        <v>0</v>
      </c>
      <c r="E28" s="81">
        <v>0</v>
      </c>
      <c r="F28" s="81">
        <v>5200000</v>
      </c>
      <c r="G28" s="81">
        <v>7835000</v>
      </c>
      <c r="H28" s="81">
        <v>18559000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2">
        <v>31594000</v>
      </c>
      <c r="Z28" s="80">
        <v>31594000</v>
      </c>
      <c r="AA28" s="81">
        <v>0</v>
      </c>
      <c r="AB28" s="81">
        <v>0</v>
      </c>
      <c r="AC28" s="83">
        <v>31594000</v>
      </c>
    </row>
    <row r="29" spans="1:29" ht="13.5">
      <c r="A29" s="48" t="s">
        <v>573</v>
      </c>
      <c r="B29" s="78" t="s">
        <v>387</v>
      </c>
      <c r="C29" s="79" t="s">
        <v>388</v>
      </c>
      <c r="D29" s="80">
        <v>8000000</v>
      </c>
      <c r="E29" s="81">
        <v>0</v>
      </c>
      <c r="F29" s="81">
        <v>20000003</v>
      </c>
      <c r="G29" s="81">
        <v>3</v>
      </c>
      <c r="H29" s="81">
        <v>23524000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2</v>
      </c>
      <c r="Q29" s="81">
        <v>0</v>
      </c>
      <c r="R29" s="81">
        <v>0</v>
      </c>
      <c r="S29" s="81">
        <v>100000</v>
      </c>
      <c r="T29" s="81">
        <v>400000</v>
      </c>
      <c r="U29" s="81">
        <v>0</v>
      </c>
      <c r="V29" s="81">
        <v>0</v>
      </c>
      <c r="W29" s="81">
        <v>0</v>
      </c>
      <c r="X29" s="81">
        <v>0</v>
      </c>
      <c r="Y29" s="82">
        <v>52024008</v>
      </c>
      <c r="Z29" s="80">
        <v>51524005</v>
      </c>
      <c r="AA29" s="81">
        <v>0</v>
      </c>
      <c r="AB29" s="81">
        <v>500001</v>
      </c>
      <c r="AC29" s="83">
        <v>52024006</v>
      </c>
    </row>
    <row r="30" spans="1:29" ht="13.5">
      <c r="A30" s="48" t="s">
        <v>574</v>
      </c>
      <c r="B30" s="78" t="s">
        <v>564</v>
      </c>
      <c r="C30" s="79" t="s">
        <v>565</v>
      </c>
      <c r="D30" s="80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150000</v>
      </c>
      <c r="Q30" s="81">
        <v>0</v>
      </c>
      <c r="R30" s="81">
        <v>0</v>
      </c>
      <c r="S30" s="81">
        <v>500000</v>
      </c>
      <c r="T30" s="81">
        <v>100000</v>
      </c>
      <c r="U30" s="81">
        <v>0</v>
      </c>
      <c r="V30" s="81">
        <v>750000</v>
      </c>
      <c r="W30" s="81">
        <v>0</v>
      </c>
      <c r="X30" s="81">
        <v>0</v>
      </c>
      <c r="Y30" s="82">
        <v>1500000</v>
      </c>
      <c r="Z30" s="80">
        <v>600000</v>
      </c>
      <c r="AA30" s="81">
        <v>0</v>
      </c>
      <c r="AB30" s="81">
        <v>900000</v>
      </c>
      <c r="AC30" s="83">
        <v>1500000</v>
      </c>
    </row>
    <row r="31" spans="1:29" ht="12.75">
      <c r="A31" s="49"/>
      <c r="B31" s="84" t="s">
        <v>619</v>
      </c>
      <c r="C31" s="85"/>
      <c r="D31" s="86">
        <f aca="true" t="shared" si="2" ref="D31:AC31">SUM(D22:D30)</f>
        <v>72612194</v>
      </c>
      <c r="E31" s="87">
        <f t="shared" si="2"/>
        <v>0</v>
      </c>
      <c r="F31" s="87">
        <f t="shared" si="2"/>
        <v>60520005</v>
      </c>
      <c r="G31" s="87">
        <f t="shared" si="2"/>
        <v>108920013</v>
      </c>
      <c r="H31" s="87">
        <f t="shared" si="2"/>
        <v>64396804</v>
      </c>
      <c r="I31" s="87">
        <f t="shared" si="2"/>
        <v>300000</v>
      </c>
      <c r="J31" s="87">
        <f t="shared" si="2"/>
        <v>0</v>
      </c>
      <c r="K31" s="87">
        <f t="shared" si="2"/>
        <v>0</v>
      </c>
      <c r="L31" s="87">
        <f t="shared" si="2"/>
        <v>0</v>
      </c>
      <c r="M31" s="87">
        <f t="shared" si="2"/>
        <v>0</v>
      </c>
      <c r="N31" s="87">
        <f t="shared" si="2"/>
        <v>0</v>
      </c>
      <c r="O31" s="87">
        <f t="shared" si="2"/>
        <v>0</v>
      </c>
      <c r="P31" s="87">
        <f t="shared" si="2"/>
        <v>325015</v>
      </c>
      <c r="Q31" s="87">
        <f t="shared" si="2"/>
        <v>0</v>
      </c>
      <c r="R31" s="87">
        <f t="shared" si="2"/>
        <v>150001</v>
      </c>
      <c r="S31" s="87">
        <f t="shared" si="2"/>
        <v>600003</v>
      </c>
      <c r="T31" s="87">
        <f t="shared" si="2"/>
        <v>800010</v>
      </c>
      <c r="U31" s="87">
        <f t="shared" si="2"/>
        <v>530004</v>
      </c>
      <c r="V31" s="87">
        <f t="shared" si="2"/>
        <v>12949982</v>
      </c>
      <c r="W31" s="87">
        <f t="shared" si="2"/>
        <v>0</v>
      </c>
      <c r="X31" s="87">
        <f t="shared" si="2"/>
        <v>0</v>
      </c>
      <c r="Y31" s="88">
        <f t="shared" si="2"/>
        <v>322104031</v>
      </c>
      <c r="Z31" s="86">
        <f t="shared" si="2"/>
        <v>307448999</v>
      </c>
      <c r="AA31" s="87">
        <f t="shared" si="2"/>
        <v>11999990</v>
      </c>
      <c r="AB31" s="87">
        <f t="shared" si="2"/>
        <v>1700026</v>
      </c>
      <c r="AC31" s="89">
        <f t="shared" si="2"/>
        <v>321149015</v>
      </c>
    </row>
    <row r="32" spans="1:29" ht="13.5">
      <c r="A32" s="48" t="s">
        <v>573</v>
      </c>
      <c r="B32" s="78" t="s">
        <v>389</v>
      </c>
      <c r="C32" s="79" t="s">
        <v>390</v>
      </c>
      <c r="D32" s="80">
        <v>0</v>
      </c>
      <c r="E32" s="81">
        <v>0</v>
      </c>
      <c r="F32" s="81">
        <v>1920000</v>
      </c>
      <c r="G32" s="81">
        <v>22293650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3149786</v>
      </c>
      <c r="U32" s="81">
        <v>0</v>
      </c>
      <c r="V32" s="81">
        <v>0</v>
      </c>
      <c r="W32" s="81">
        <v>0</v>
      </c>
      <c r="X32" s="81">
        <v>0</v>
      </c>
      <c r="Y32" s="82">
        <v>27363436</v>
      </c>
      <c r="Z32" s="80">
        <v>24213650</v>
      </c>
      <c r="AA32" s="81">
        <v>0</v>
      </c>
      <c r="AB32" s="81">
        <v>3149786</v>
      </c>
      <c r="AC32" s="83">
        <v>27363436</v>
      </c>
    </row>
    <row r="33" spans="1:29" ht="13.5">
      <c r="A33" s="48" t="s">
        <v>573</v>
      </c>
      <c r="B33" s="78" t="s">
        <v>391</v>
      </c>
      <c r="C33" s="79" t="s">
        <v>392</v>
      </c>
      <c r="D33" s="80">
        <v>400000</v>
      </c>
      <c r="E33" s="81">
        <v>0</v>
      </c>
      <c r="F33" s="81">
        <v>3000000</v>
      </c>
      <c r="G33" s="81">
        <v>7807519</v>
      </c>
      <c r="H33" s="81">
        <v>2402669</v>
      </c>
      <c r="I33" s="81">
        <v>0</v>
      </c>
      <c r="J33" s="81">
        <v>0</v>
      </c>
      <c r="K33" s="81">
        <v>0</v>
      </c>
      <c r="L33" s="81">
        <v>0</v>
      </c>
      <c r="M33" s="81">
        <v>10089812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2">
        <v>23700000</v>
      </c>
      <c r="Z33" s="80">
        <v>23700000</v>
      </c>
      <c r="AA33" s="81">
        <v>0</v>
      </c>
      <c r="AB33" s="81">
        <v>0</v>
      </c>
      <c r="AC33" s="83">
        <v>23700000</v>
      </c>
    </row>
    <row r="34" spans="1:29" ht="13.5">
      <c r="A34" s="48" t="s">
        <v>573</v>
      </c>
      <c r="B34" s="78" t="s">
        <v>393</v>
      </c>
      <c r="C34" s="79" t="s">
        <v>394</v>
      </c>
      <c r="D34" s="80">
        <v>0</v>
      </c>
      <c r="E34" s="81">
        <v>0</v>
      </c>
      <c r="F34" s="81">
        <v>6000000</v>
      </c>
      <c r="G34" s="81">
        <v>22881000</v>
      </c>
      <c r="H34" s="81">
        <v>50280</v>
      </c>
      <c r="I34" s="81">
        <v>5000</v>
      </c>
      <c r="J34" s="81">
        <v>0</v>
      </c>
      <c r="K34" s="81">
        <v>0</v>
      </c>
      <c r="L34" s="81">
        <v>0</v>
      </c>
      <c r="M34" s="81">
        <v>2018000</v>
      </c>
      <c r="N34" s="81">
        <v>0</v>
      </c>
      <c r="O34" s="81">
        <v>0</v>
      </c>
      <c r="P34" s="81">
        <v>0</v>
      </c>
      <c r="Q34" s="81">
        <v>0</v>
      </c>
      <c r="R34" s="81">
        <v>50000</v>
      </c>
      <c r="S34" s="81">
        <v>350000</v>
      </c>
      <c r="T34" s="81">
        <v>1200000</v>
      </c>
      <c r="U34" s="81">
        <v>0</v>
      </c>
      <c r="V34" s="81">
        <v>0</v>
      </c>
      <c r="W34" s="81">
        <v>0</v>
      </c>
      <c r="X34" s="81">
        <v>0</v>
      </c>
      <c r="Y34" s="82">
        <v>32554280</v>
      </c>
      <c r="Z34" s="80">
        <v>22881000</v>
      </c>
      <c r="AA34" s="81">
        <v>0</v>
      </c>
      <c r="AB34" s="81">
        <v>9673280</v>
      </c>
      <c r="AC34" s="83">
        <v>32554280</v>
      </c>
    </row>
    <row r="35" spans="1:29" ht="13.5">
      <c r="A35" s="48" t="s">
        <v>573</v>
      </c>
      <c r="B35" s="78" t="s">
        <v>395</v>
      </c>
      <c r="C35" s="79" t="s">
        <v>396</v>
      </c>
      <c r="D35" s="80">
        <v>0</v>
      </c>
      <c r="E35" s="81">
        <v>0</v>
      </c>
      <c r="F35" s="81">
        <v>2000000</v>
      </c>
      <c r="G35" s="81">
        <v>8000000</v>
      </c>
      <c r="H35" s="81">
        <v>0</v>
      </c>
      <c r="I35" s="81">
        <v>8020000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2000000</v>
      </c>
      <c r="Q35" s="81">
        <v>0</v>
      </c>
      <c r="R35" s="81">
        <v>0</v>
      </c>
      <c r="S35" s="81">
        <v>0</v>
      </c>
      <c r="T35" s="81">
        <v>1359000</v>
      </c>
      <c r="U35" s="81">
        <v>0</v>
      </c>
      <c r="V35" s="81">
        <v>1280000</v>
      </c>
      <c r="W35" s="81">
        <v>0</v>
      </c>
      <c r="X35" s="81">
        <v>0</v>
      </c>
      <c r="Y35" s="82">
        <v>22659000</v>
      </c>
      <c r="Z35" s="80">
        <v>18020000</v>
      </c>
      <c r="AA35" s="81">
        <v>0</v>
      </c>
      <c r="AB35" s="81">
        <v>3639000</v>
      </c>
      <c r="AC35" s="83">
        <v>21659000</v>
      </c>
    </row>
    <row r="36" spans="1:29" ht="13.5">
      <c r="A36" s="48" t="s">
        <v>573</v>
      </c>
      <c r="B36" s="78" t="s">
        <v>397</v>
      </c>
      <c r="C36" s="79" t="s">
        <v>398</v>
      </c>
      <c r="D36" s="80">
        <v>10160304</v>
      </c>
      <c r="E36" s="81">
        <v>0</v>
      </c>
      <c r="F36" s="81">
        <v>15617391</v>
      </c>
      <c r="G36" s="81">
        <v>4643913</v>
      </c>
      <c r="H36" s="81">
        <v>40438260</v>
      </c>
      <c r="I36" s="81">
        <v>0</v>
      </c>
      <c r="J36" s="81">
        <v>0</v>
      </c>
      <c r="K36" s="81">
        <v>0</v>
      </c>
      <c r="L36" s="81">
        <v>250000</v>
      </c>
      <c r="M36" s="81">
        <v>11447261</v>
      </c>
      <c r="N36" s="81">
        <v>0</v>
      </c>
      <c r="O36" s="81">
        <v>0</v>
      </c>
      <c r="P36" s="81">
        <v>4305000</v>
      </c>
      <c r="Q36" s="81">
        <v>0</v>
      </c>
      <c r="R36" s="81">
        <v>5080000</v>
      </c>
      <c r="S36" s="81">
        <v>2734000</v>
      </c>
      <c r="T36" s="81">
        <v>4191000</v>
      </c>
      <c r="U36" s="81">
        <v>1261500</v>
      </c>
      <c r="V36" s="81">
        <v>13808000</v>
      </c>
      <c r="W36" s="81">
        <v>0</v>
      </c>
      <c r="X36" s="81">
        <v>0</v>
      </c>
      <c r="Y36" s="82">
        <v>113936629</v>
      </c>
      <c r="Z36" s="80">
        <v>61665329</v>
      </c>
      <c r="AA36" s="81">
        <v>5000000</v>
      </c>
      <c r="AB36" s="81">
        <v>47271300</v>
      </c>
      <c r="AC36" s="83">
        <v>113936629</v>
      </c>
    </row>
    <row r="37" spans="1:29" ht="13.5">
      <c r="A37" s="48" t="s">
        <v>574</v>
      </c>
      <c r="B37" s="78" t="s">
        <v>566</v>
      </c>
      <c r="C37" s="79" t="s">
        <v>567</v>
      </c>
      <c r="D37" s="80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350000</v>
      </c>
      <c r="S37" s="81">
        <v>100000</v>
      </c>
      <c r="T37" s="81">
        <v>20000</v>
      </c>
      <c r="U37" s="81">
        <v>400000</v>
      </c>
      <c r="V37" s="81">
        <v>950000</v>
      </c>
      <c r="W37" s="81">
        <v>0</v>
      </c>
      <c r="X37" s="81">
        <v>0</v>
      </c>
      <c r="Y37" s="82">
        <v>1820000</v>
      </c>
      <c r="Z37" s="80">
        <v>750000</v>
      </c>
      <c r="AA37" s="81">
        <v>0</v>
      </c>
      <c r="AB37" s="81">
        <v>1070000</v>
      </c>
      <c r="AC37" s="83">
        <v>1820000</v>
      </c>
    </row>
    <row r="38" spans="1:29" ht="12.75">
      <c r="A38" s="49"/>
      <c r="B38" s="84" t="s">
        <v>620</v>
      </c>
      <c r="C38" s="85"/>
      <c r="D38" s="86">
        <f aca="true" t="shared" si="3" ref="D38:AC38">SUM(D32:D37)</f>
        <v>10560304</v>
      </c>
      <c r="E38" s="87">
        <f t="shared" si="3"/>
        <v>0</v>
      </c>
      <c r="F38" s="87">
        <f t="shared" si="3"/>
        <v>28537391</v>
      </c>
      <c r="G38" s="87">
        <f t="shared" si="3"/>
        <v>65626082</v>
      </c>
      <c r="H38" s="87">
        <f t="shared" si="3"/>
        <v>42891209</v>
      </c>
      <c r="I38" s="87">
        <f t="shared" si="3"/>
        <v>8025000</v>
      </c>
      <c r="J38" s="87">
        <f t="shared" si="3"/>
        <v>0</v>
      </c>
      <c r="K38" s="87">
        <f t="shared" si="3"/>
        <v>0</v>
      </c>
      <c r="L38" s="87">
        <f t="shared" si="3"/>
        <v>250000</v>
      </c>
      <c r="M38" s="87">
        <f t="shared" si="3"/>
        <v>23555073</v>
      </c>
      <c r="N38" s="87">
        <f t="shared" si="3"/>
        <v>0</v>
      </c>
      <c r="O38" s="87">
        <f t="shared" si="3"/>
        <v>0</v>
      </c>
      <c r="P38" s="87">
        <f t="shared" si="3"/>
        <v>6305000</v>
      </c>
      <c r="Q38" s="87">
        <f t="shared" si="3"/>
        <v>0</v>
      </c>
      <c r="R38" s="87">
        <f t="shared" si="3"/>
        <v>5480000</v>
      </c>
      <c r="S38" s="87">
        <f t="shared" si="3"/>
        <v>3184000</v>
      </c>
      <c r="T38" s="87">
        <f t="shared" si="3"/>
        <v>9919786</v>
      </c>
      <c r="U38" s="87">
        <f t="shared" si="3"/>
        <v>1661500</v>
      </c>
      <c r="V38" s="87">
        <f t="shared" si="3"/>
        <v>16038000</v>
      </c>
      <c r="W38" s="87">
        <f t="shared" si="3"/>
        <v>0</v>
      </c>
      <c r="X38" s="87">
        <f t="shared" si="3"/>
        <v>0</v>
      </c>
      <c r="Y38" s="88">
        <f t="shared" si="3"/>
        <v>222033345</v>
      </c>
      <c r="Z38" s="86">
        <f t="shared" si="3"/>
        <v>151229979</v>
      </c>
      <c r="AA38" s="87">
        <f t="shared" si="3"/>
        <v>5000000</v>
      </c>
      <c r="AB38" s="87">
        <f t="shared" si="3"/>
        <v>64803366</v>
      </c>
      <c r="AC38" s="89">
        <f t="shared" si="3"/>
        <v>221033345</v>
      </c>
    </row>
    <row r="39" spans="1:29" ht="13.5">
      <c r="A39" s="48" t="s">
        <v>573</v>
      </c>
      <c r="B39" s="78" t="s">
        <v>91</v>
      </c>
      <c r="C39" s="79" t="s">
        <v>92</v>
      </c>
      <c r="D39" s="80">
        <v>33000000</v>
      </c>
      <c r="E39" s="81">
        <v>0</v>
      </c>
      <c r="F39" s="81">
        <v>25658000</v>
      </c>
      <c r="G39" s="81">
        <v>8000000</v>
      </c>
      <c r="H39" s="81">
        <v>65898000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1500000</v>
      </c>
      <c r="P39" s="81">
        <v>0</v>
      </c>
      <c r="Q39" s="81">
        <v>0</v>
      </c>
      <c r="R39" s="81">
        <v>14400000</v>
      </c>
      <c r="S39" s="81">
        <v>2000000</v>
      </c>
      <c r="T39" s="81">
        <v>2000000</v>
      </c>
      <c r="U39" s="81">
        <v>0</v>
      </c>
      <c r="V39" s="81">
        <v>2000000</v>
      </c>
      <c r="W39" s="81">
        <v>0</v>
      </c>
      <c r="X39" s="81">
        <v>0</v>
      </c>
      <c r="Y39" s="82">
        <v>154456000</v>
      </c>
      <c r="Z39" s="80">
        <v>130956000</v>
      </c>
      <c r="AA39" s="81">
        <v>0</v>
      </c>
      <c r="AB39" s="81">
        <v>23500000</v>
      </c>
      <c r="AC39" s="83">
        <v>154456000</v>
      </c>
    </row>
    <row r="40" spans="1:29" ht="13.5">
      <c r="A40" s="48" t="s">
        <v>573</v>
      </c>
      <c r="B40" s="78" t="s">
        <v>399</v>
      </c>
      <c r="C40" s="79" t="s">
        <v>400</v>
      </c>
      <c r="D40" s="80">
        <v>2663980</v>
      </c>
      <c r="E40" s="81">
        <v>0</v>
      </c>
      <c r="F40" s="81">
        <v>13870972</v>
      </c>
      <c r="G40" s="81">
        <v>2887048</v>
      </c>
      <c r="H40" s="81">
        <v>7000000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50000</v>
      </c>
      <c r="S40" s="81">
        <v>200000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2">
        <v>26672000</v>
      </c>
      <c r="Z40" s="80">
        <v>26422000</v>
      </c>
      <c r="AA40" s="81">
        <v>0</v>
      </c>
      <c r="AB40" s="81">
        <v>250000</v>
      </c>
      <c r="AC40" s="83">
        <v>26672000</v>
      </c>
    </row>
    <row r="41" spans="1:29" ht="13.5">
      <c r="A41" s="48" t="s">
        <v>573</v>
      </c>
      <c r="B41" s="78" t="s">
        <v>401</v>
      </c>
      <c r="C41" s="79" t="s">
        <v>402</v>
      </c>
      <c r="D41" s="80">
        <v>0</v>
      </c>
      <c r="E41" s="81">
        <v>0</v>
      </c>
      <c r="F41" s="81">
        <v>0</v>
      </c>
      <c r="G41" s="81">
        <v>32340000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2">
        <v>32340000</v>
      </c>
      <c r="Z41" s="80">
        <v>32340000</v>
      </c>
      <c r="AA41" s="81">
        <v>0</v>
      </c>
      <c r="AB41" s="81">
        <v>0</v>
      </c>
      <c r="AC41" s="83">
        <v>32340000</v>
      </c>
    </row>
    <row r="42" spans="1:29" ht="13.5">
      <c r="A42" s="48" t="s">
        <v>573</v>
      </c>
      <c r="B42" s="78" t="s">
        <v>403</v>
      </c>
      <c r="C42" s="79" t="s">
        <v>404</v>
      </c>
      <c r="D42" s="80">
        <v>0</v>
      </c>
      <c r="E42" s="81">
        <v>0</v>
      </c>
      <c r="F42" s="81">
        <v>14396066</v>
      </c>
      <c r="G42" s="81">
        <v>23434214</v>
      </c>
      <c r="H42" s="81">
        <v>27851934</v>
      </c>
      <c r="I42" s="81">
        <v>0</v>
      </c>
      <c r="J42" s="81">
        <v>0</v>
      </c>
      <c r="K42" s="81">
        <v>0</v>
      </c>
      <c r="L42" s="81">
        <v>0</v>
      </c>
      <c r="M42" s="81">
        <v>3000000</v>
      </c>
      <c r="N42" s="81">
        <v>0</v>
      </c>
      <c r="O42" s="81">
        <v>0</v>
      </c>
      <c r="P42" s="81">
        <v>0</v>
      </c>
      <c r="Q42" s="81">
        <v>0</v>
      </c>
      <c r="R42" s="81">
        <v>4000000</v>
      </c>
      <c r="S42" s="81">
        <v>0</v>
      </c>
      <c r="T42" s="81">
        <v>0</v>
      </c>
      <c r="U42" s="81">
        <v>2300000</v>
      </c>
      <c r="V42" s="81">
        <v>18100000</v>
      </c>
      <c r="W42" s="81">
        <v>0</v>
      </c>
      <c r="X42" s="81">
        <v>0</v>
      </c>
      <c r="Y42" s="82">
        <v>93082214</v>
      </c>
      <c r="Z42" s="80">
        <v>61082214</v>
      </c>
      <c r="AA42" s="81">
        <v>0</v>
      </c>
      <c r="AB42" s="81">
        <v>32000000</v>
      </c>
      <c r="AC42" s="83">
        <v>93082214</v>
      </c>
    </row>
    <row r="43" spans="1:29" ht="13.5">
      <c r="A43" s="48" t="s">
        <v>574</v>
      </c>
      <c r="B43" s="78" t="s">
        <v>568</v>
      </c>
      <c r="C43" s="79" t="s">
        <v>569</v>
      </c>
      <c r="D43" s="80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3365290</v>
      </c>
      <c r="Q43" s="81">
        <v>0</v>
      </c>
      <c r="R43" s="81">
        <v>3000000</v>
      </c>
      <c r="S43" s="81">
        <v>1140000</v>
      </c>
      <c r="T43" s="81">
        <v>557500</v>
      </c>
      <c r="U43" s="81">
        <v>677600</v>
      </c>
      <c r="V43" s="81">
        <v>0</v>
      </c>
      <c r="W43" s="81">
        <v>0</v>
      </c>
      <c r="X43" s="81">
        <v>0</v>
      </c>
      <c r="Y43" s="82">
        <v>8740390</v>
      </c>
      <c r="Z43" s="80">
        <v>0</v>
      </c>
      <c r="AA43" s="81">
        <v>0</v>
      </c>
      <c r="AB43" s="81">
        <v>8740390</v>
      </c>
      <c r="AC43" s="83">
        <v>8740390</v>
      </c>
    </row>
    <row r="44" spans="1:29" ht="12.75">
      <c r="A44" s="49"/>
      <c r="B44" s="84" t="s">
        <v>621</v>
      </c>
      <c r="C44" s="85"/>
      <c r="D44" s="86">
        <f aca="true" t="shared" si="4" ref="D44:AC44">SUM(D39:D43)</f>
        <v>35663980</v>
      </c>
      <c r="E44" s="87">
        <f t="shared" si="4"/>
        <v>0</v>
      </c>
      <c r="F44" s="87">
        <f t="shared" si="4"/>
        <v>53925038</v>
      </c>
      <c r="G44" s="87">
        <f t="shared" si="4"/>
        <v>66661262</v>
      </c>
      <c r="H44" s="87">
        <f t="shared" si="4"/>
        <v>100749934</v>
      </c>
      <c r="I44" s="87">
        <f t="shared" si="4"/>
        <v>0</v>
      </c>
      <c r="J44" s="87">
        <f t="shared" si="4"/>
        <v>0</v>
      </c>
      <c r="K44" s="87">
        <f t="shared" si="4"/>
        <v>0</v>
      </c>
      <c r="L44" s="87">
        <f t="shared" si="4"/>
        <v>0</v>
      </c>
      <c r="M44" s="87">
        <f t="shared" si="4"/>
        <v>3000000</v>
      </c>
      <c r="N44" s="87">
        <f t="shared" si="4"/>
        <v>0</v>
      </c>
      <c r="O44" s="87">
        <f t="shared" si="4"/>
        <v>1500000</v>
      </c>
      <c r="P44" s="87">
        <f t="shared" si="4"/>
        <v>3365290</v>
      </c>
      <c r="Q44" s="87">
        <f t="shared" si="4"/>
        <v>0</v>
      </c>
      <c r="R44" s="87">
        <f t="shared" si="4"/>
        <v>21450000</v>
      </c>
      <c r="S44" s="87">
        <f t="shared" si="4"/>
        <v>3340000</v>
      </c>
      <c r="T44" s="87">
        <f t="shared" si="4"/>
        <v>2557500</v>
      </c>
      <c r="U44" s="87">
        <f t="shared" si="4"/>
        <v>2977600</v>
      </c>
      <c r="V44" s="87">
        <f t="shared" si="4"/>
        <v>20100000</v>
      </c>
      <c r="W44" s="87">
        <f t="shared" si="4"/>
        <v>0</v>
      </c>
      <c r="X44" s="87">
        <f t="shared" si="4"/>
        <v>0</v>
      </c>
      <c r="Y44" s="88">
        <f t="shared" si="4"/>
        <v>315290604</v>
      </c>
      <c r="Z44" s="86">
        <f t="shared" si="4"/>
        <v>250800214</v>
      </c>
      <c r="AA44" s="87">
        <f t="shared" si="4"/>
        <v>0</v>
      </c>
      <c r="AB44" s="87">
        <f t="shared" si="4"/>
        <v>64490390</v>
      </c>
      <c r="AC44" s="89">
        <f t="shared" si="4"/>
        <v>315290604</v>
      </c>
    </row>
    <row r="45" spans="1:29" ht="12.75">
      <c r="A45" s="50"/>
      <c r="B45" s="90" t="s">
        <v>622</v>
      </c>
      <c r="C45" s="91"/>
      <c r="D45" s="92">
        <f aca="true" t="shared" si="5" ref="D45:AC45">SUM(D9:D12,D14:D20,D22:D30,D32:D37,D39:D43)</f>
        <v>174468360</v>
      </c>
      <c r="E45" s="93">
        <f t="shared" si="5"/>
        <v>0</v>
      </c>
      <c r="F45" s="93">
        <f t="shared" si="5"/>
        <v>226681049</v>
      </c>
      <c r="G45" s="93">
        <f t="shared" si="5"/>
        <v>452247187</v>
      </c>
      <c r="H45" s="93">
        <f t="shared" si="5"/>
        <v>260915297</v>
      </c>
      <c r="I45" s="93">
        <f t="shared" si="5"/>
        <v>8325000</v>
      </c>
      <c r="J45" s="93">
        <f t="shared" si="5"/>
        <v>0</v>
      </c>
      <c r="K45" s="93">
        <f t="shared" si="5"/>
        <v>0</v>
      </c>
      <c r="L45" s="93">
        <f t="shared" si="5"/>
        <v>250000</v>
      </c>
      <c r="M45" s="93">
        <f t="shared" si="5"/>
        <v>80356162</v>
      </c>
      <c r="N45" s="93">
        <f t="shared" si="5"/>
        <v>0</v>
      </c>
      <c r="O45" s="93">
        <f t="shared" si="5"/>
        <v>1500000</v>
      </c>
      <c r="P45" s="93">
        <f t="shared" si="5"/>
        <v>11175309</v>
      </c>
      <c r="Q45" s="93">
        <f t="shared" si="5"/>
        <v>0</v>
      </c>
      <c r="R45" s="93">
        <f t="shared" si="5"/>
        <v>27735808</v>
      </c>
      <c r="S45" s="93">
        <f t="shared" si="5"/>
        <v>10609499</v>
      </c>
      <c r="T45" s="93">
        <f t="shared" si="5"/>
        <v>14677288</v>
      </c>
      <c r="U45" s="93">
        <f t="shared" si="5"/>
        <v>7692743</v>
      </c>
      <c r="V45" s="93">
        <f t="shared" si="5"/>
        <v>54757982</v>
      </c>
      <c r="W45" s="93">
        <f t="shared" si="5"/>
        <v>0</v>
      </c>
      <c r="X45" s="93">
        <f t="shared" si="5"/>
        <v>0</v>
      </c>
      <c r="Y45" s="94">
        <f t="shared" si="5"/>
        <v>1331391684</v>
      </c>
      <c r="Z45" s="92">
        <f t="shared" si="5"/>
        <v>1135710263</v>
      </c>
      <c r="AA45" s="93">
        <f t="shared" si="5"/>
        <v>16999990</v>
      </c>
      <c r="AB45" s="93">
        <f t="shared" si="5"/>
        <v>157226415</v>
      </c>
      <c r="AC45" s="95">
        <f t="shared" si="5"/>
        <v>1309936668</v>
      </c>
    </row>
    <row r="46" spans="1:29" ht="13.5">
      <c r="A46" s="51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3.5">
      <c r="A47" s="52"/>
      <c r="B47" s="127" t="s">
        <v>50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47:T4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623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573</v>
      </c>
      <c r="B9" s="78" t="s">
        <v>411</v>
      </c>
      <c r="C9" s="79" t="s">
        <v>412</v>
      </c>
      <c r="D9" s="80">
        <v>26000000</v>
      </c>
      <c r="E9" s="81">
        <v>0</v>
      </c>
      <c r="F9" s="81">
        <v>11000000</v>
      </c>
      <c r="G9" s="81">
        <v>90288600</v>
      </c>
      <c r="H9" s="81">
        <v>59400000</v>
      </c>
      <c r="I9" s="81">
        <v>0</v>
      </c>
      <c r="J9" s="81">
        <v>0</v>
      </c>
      <c r="K9" s="81">
        <v>0</v>
      </c>
      <c r="L9" s="81">
        <v>0</v>
      </c>
      <c r="M9" s="81">
        <v>6339994</v>
      </c>
      <c r="N9" s="81">
        <v>0</v>
      </c>
      <c r="O9" s="81">
        <v>0</v>
      </c>
      <c r="P9" s="81">
        <v>18375000</v>
      </c>
      <c r="Q9" s="81">
        <v>0</v>
      </c>
      <c r="R9" s="81">
        <v>0</v>
      </c>
      <c r="S9" s="81">
        <v>0</v>
      </c>
      <c r="T9" s="81">
        <v>1596000</v>
      </c>
      <c r="U9" s="81">
        <v>0</v>
      </c>
      <c r="V9" s="81">
        <v>2800000</v>
      </c>
      <c r="W9" s="81">
        <v>0</v>
      </c>
      <c r="X9" s="81">
        <v>0</v>
      </c>
      <c r="Y9" s="82">
        <v>215799594</v>
      </c>
      <c r="Z9" s="80">
        <v>192688600</v>
      </c>
      <c r="AA9" s="81">
        <v>0</v>
      </c>
      <c r="AB9" s="81">
        <v>0</v>
      </c>
      <c r="AC9" s="83">
        <v>192688600</v>
      </c>
    </row>
    <row r="10" spans="1:29" ht="13.5">
      <c r="A10" s="48" t="s">
        <v>573</v>
      </c>
      <c r="B10" s="78" t="s">
        <v>93</v>
      </c>
      <c r="C10" s="79" t="s">
        <v>94</v>
      </c>
      <c r="D10" s="80">
        <v>62600000</v>
      </c>
      <c r="E10" s="81">
        <v>0</v>
      </c>
      <c r="F10" s="81">
        <v>22897150</v>
      </c>
      <c r="G10" s="81">
        <v>97400000</v>
      </c>
      <c r="H10" s="81">
        <v>65810000</v>
      </c>
      <c r="I10" s="81">
        <v>0</v>
      </c>
      <c r="J10" s="81">
        <v>0</v>
      </c>
      <c r="K10" s="81">
        <v>0</v>
      </c>
      <c r="L10" s="81">
        <v>0</v>
      </c>
      <c r="M10" s="81">
        <v>32775267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2">
        <v>281482417</v>
      </c>
      <c r="Z10" s="80">
        <v>281482417</v>
      </c>
      <c r="AA10" s="81">
        <v>0</v>
      </c>
      <c r="AB10" s="81">
        <v>0</v>
      </c>
      <c r="AC10" s="83">
        <v>281482417</v>
      </c>
    </row>
    <row r="11" spans="1:29" ht="13.5">
      <c r="A11" s="48" t="s">
        <v>573</v>
      </c>
      <c r="B11" s="78" t="s">
        <v>95</v>
      </c>
      <c r="C11" s="79" t="s">
        <v>96</v>
      </c>
      <c r="D11" s="80">
        <v>264530236</v>
      </c>
      <c r="E11" s="81">
        <v>3300000</v>
      </c>
      <c r="F11" s="81">
        <v>38800000</v>
      </c>
      <c r="G11" s="81">
        <v>142300000</v>
      </c>
      <c r="H11" s="81">
        <v>52300000</v>
      </c>
      <c r="I11" s="81">
        <v>0</v>
      </c>
      <c r="J11" s="81">
        <v>0</v>
      </c>
      <c r="K11" s="81">
        <v>0</v>
      </c>
      <c r="L11" s="81">
        <v>0</v>
      </c>
      <c r="M11" s="81">
        <v>8870000</v>
      </c>
      <c r="N11" s="81">
        <v>0</v>
      </c>
      <c r="O11" s="81">
        <v>550000</v>
      </c>
      <c r="P11" s="81">
        <v>25614000</v>
      </c>
      <c r="Q11" s="81">
        <v>0</v>
      </c>
      <c r="R11" s="81">
        <v>28000000</v>
      </c>
      <c r="S11" s="81">
        <v>2949040</v>
      </c>
      <c r="T11" s="81">
        <v>8791221</v>
      </c>
      <c r="U11" s="81">
        <v>2900000</v>
      </c>
      <c r="V11" s="81">
        <v>30500000</v>
      </c>
      <c r="W11" s="81">
        <v>2000000</v>
      </c>
      <c r="X11" s="81">
        <v>0</v>
      </c>
      <c r="Y11" s="82">
        <v>611404497</v>
      </c>
      <c r="Z11" s="80">
        <v>459085997</v>
      </c>
      <c r="AA11" s="81">
        <v>95000000</v>
      </c>
      <c r="AB11" s="81">
        <v>57318500</v>
      </c>
      <c r="AC11" s="83">
        <v>611404497</v>
      </c>
    </row>
    <row r="12" spans="1:29" ht="13.5">
      <c r="A12" s="48" t="s">
        <v>573</v>
      </c>
      <c r="B12" s="78" t="s">
        <v>413</v>
      </c>
      <c r="C12" s="79" t="s">
        <v>414</v>
      </c>
      <c r="D12" s="80">
        <v>9096549</v>
      </c>
      <c r="E12" s="81">
        <v>9668513</v>
      </c>
      <c r="F12" s="81">
        <v>0</v>
      </c>
      <c r="G12" s="81">
        <v>1402741</v>
      </c>
      <c r="H12" s="81">
        <v>13744347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33912150</v>
      </c>
      <c r="Z12" s="80">
        <v>0</v>
      </c>
      <c r="AA12" s="81">
        <v>0</v>
      </c>
      <c r="AB12" s="81">
        <v>0</v>
      </c>
      <c r="AC12" s="83">
        <v>0</v>
      </c>
    </row>
    <row r="13" spans="1:29" ht="13.5">
      <c r="A13" s="48" t="s">
        <v>573</v>
      </c>
      <c r="B13" s="78" t="s">
        <v>415</v>
      </c>
      <c r="C13" s="79" t="s">
        <v>416</v>
      </c>
      <c r="D13" s="80">
        <v>60981783</v>
      </c>
      <c r="E13" s="81">
        <v>0</v>
      </c>
      <c r="F13" s="81">
        <v>12265740</v>
      </c>
      <c r="G13" s="81">
        <v>83272366</v>
      </c>
      <c r="H13" s="81">
        <v>25887357</v>
      </c>
      <c r="I13" s="81">
        <v>3000000</v>
      </c>
      <c r="J13" s="81">
        <v>0</v>
      </c>
      <c r="K13" s="81">
        <v>0</v>
      </c>
      <c r="L13" s="81">
        <v>0</v>
      </c>
      <c r="M13" s="81">
        <v>17087987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300000</v>
      </c>
      <c r="U13" s="81">
        <v>700000</v>
      </c>
      <c r="V13" s="81">
        <v>0</v>
      </c>
      <c r="W13" s="81">
        <v>0</v>
      </c>
      <c r="X13" s="81">
        <v>0</v>
      </c>
      <c r="Y13" s="82">
        <v>203495233</v>
      </c>
      <c r="Z13" s="80">
        <v>202495233</v>
      </c>
      <c r="AA13" s="81">
        <v>0</v>
      </c>
      <c r="AB13" s="81">
        <v>1000000</v>
      </c>
      <c r="AC13" s="83">
        <v>203495233</v>
      </c>
    </row>
    <row r="14" spans="1:29" ht="13.5">
      <c r="A14" s="48" t="s">
        <v>574</v>
      </c>
      <c r="B14" s="78" t="s">
        <v>538</v>
      </c>
      <c r="C14" s="79" t="s">
        <v>539</v>
      </c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2383000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150000</v>
      </c>
      <c r="T14" s="81">
        <v>0</v>
      </c>
      <c r="U14" s="81">
        <v>470000</v>
      </c>
      <c r="V14" s="81">
        <v>0</v>
      </c>
      <c r="W14" s="81">
        <v>0</v>
      </c>
      <c r="X14" s="81">
        <v>0</v>
      </c>
      <c r="Y14" s="82">
        <v>3003000</v>
      </c>
      <c r="Z14" s="80">
        <v>0</v>
      </c>
      <c r="AA14" s="81">
        <v>0</v>
      </c>
      <c r="AB14" s="81">
        <v>3003000</v>
      </c>
      <c r="AC14" s="83">
        <v>3003000</v>
      </c>
    </row>
    <row r="15" spans="1:29" ht="12.75">
      <c r="A15" s="49"/>
      <c r="B15" s="84" t="s">
        <v>624</v>
      </c>
      <c r="C15" s="85"/>
      <c r="D15" s="86">
        <f aca="true" t="shared" si="0" ref="D15:AC15">SUM(D9:D14)</f>
        <v>423208568</v>
      </c>
      <c r="E15" s="87">
        <f t="shared" si="0"/>
        <v>12968513</v>
      </c>
      <c r="F15" s="87">
        <f t="shared" si="0"/>
        <v>84962890</v>
      </c>
      <c r="G15" s="87">
        <f t="shared" si="0"/>
        <v>414663707</v>
      </c>
      <c r="H15" s="87">
        <f t="shared" si="0"/>
        <v>217141704</v>
      </c>
      <c r="I15" s="87">
        <f t="shared" si="0"/>
        <v>3000000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67456248</v>
      </c>
      <c r="N15" s="87">
        <f t="shared" si="0"/>
        <v>0</v>
      </c>
      <c r="O15" s="87">
        <f t="shared" si="0"/>
        <v>550000</v>
      </c>
      <c r="P15" s="87">
        <f t="shared" si="0"/>
        <v>43989000</v>
      </c>
      <c r="Q15" s="87">
        <f t="shared" si="0"/>
        <v>0</v>
      </c>
      <c r="R15" s="87">
        <f t="shared" si="0"/>
        <v>28000000</v>
      </c>
      <c r="S15" s="87">
        <f t="shared" si="0"/>
        <v>3099040</v>
      </c>
      <c r="T15" s="87">
        <f t="shared" si="0"/>
        <v>10687221</v>
      </c>
      <c r="U15" s="87">
        <f t="shared" si="0"/>
        <v>4070000</v>
      </c>
      <c r="V15" s="87">
        <f t="shared" si="0"/>
        <v>33300000</v>
      </c>
      <c r="W15" s="87">
        <f t="shared" si="0"/>
        <v>2000000</v>
      </c>
      <c r="X15" s="87">
        <f t="shared" si="0"/>
        <v>0</v>
      </c>
      <c r="Y15" s="88">
        <f t="shared" si="0"/>
        <v>1349096891</v>
      </c>
      <c r="Z15" s="86">
        <f t="shared" si="0"/>
        <v>1135752247</v>
      </c>
      <c r="AA15" s="87">
        <f t="shared" si="0"/>
        <v>95000000</v>
      </c>
      <c r="AB15" s="87">
        <f t="shared" si="0"/>
        <v>61321500</v>
      </c>
      <c r="AC15" s="89">
        <f t="shared" si="0"/>
        <v>1292073747</v>
      </c>
    </row>
    <row r="16" spans="1:29" ht="13.5">
      <c r="A16" s="48" t="s">
        <v>573</v>
      </c>
      <c r="B16" s="78" t="s">
        <v>417</v>
      </c>
      <c r="C16" s="79" t="s">
        <v>418</v>
      </c>
      <c r="D16" s="80">
        <v>12934400</v>
      </c>
      <c r="E16" s="81">
        <v>0</v>
      </c>
      <c r="F16" s="81">
        <v>0</v>
      </c>
      <c r="G16" s="81">
        <v>0</v>
      </c>
      <c r="H16" s="81">
        <v>480000</v>
      </c>
      <c r="I16" s="81">
        <v>0</v>
      </c>
      <c r="J16" s="81">
        <v>0</v>
      </c>
      <c r="K16" s="81">
        <v>0</v>
      </c>
      <c r="L16" s="81">
        <v>0</v>
      </c>
      <c r="M16" s="81">
        <v>16728400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810000</v>
      </c>
      <c r="T16" s="81">
        <v>1438000</v>
      </c>
      <c r="U16" s="81">
        <v>350000</v>
      </c>
      <c r="V16" s="81">
        <v>0</v>
      </c>
      <c r="W16" s="81">
        <v>0</v>
      </c>
      <c r="X16" s="81">
        <v>0</v>
      </c>
      <c r="Y16" s="82">
        <v>32740800</v>
      </c>
      <c r="Z16" s="80">
        <v>28712800</v>
      </c>
      <c r="AA16" s="81">
        <v>0</v>
      </c>
      <c r="AB16" s="81">
        <v>2248000</v>
      </c>
      <c r="AC16" s="83">
        <v>30960800</v>
      </c>
    </row>
    <row r="17" spans="1:29" ht="13.5">
      <c r="A17" s="48" t="s">
        <v>573</v>
      </c>
      <c r="B17" s="78" t="s">
        <v>419</v>
      </c>
      <c r="C17" s="79" t="s">
        <v>420</v>
      </c>
      <c r="D17" s="80">
        <v>1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1</v>
      </c>
      <c r="Z17" s="80">
        <v>1</v>
      </c>
      <c r="AA17" s="81">
        <v>0</v>
      </c>
      <c r="AB17" s="81">
        <v>0</v>
      </c>
      <c r="AC17" s="83">
        <v>1</v>
      </c>
    </row>
    <row r="18" spans="1:29" ht="13.5">
      <c r="A18" s="48" t="s">
        <v>573</v>
      </c>
      <c r="B18" s="78" t="s">
        <v>421</v>
      </c>
      <c r="C18" s="79" t="s">
        <v>422</v>
      </c>
      <c r="D18" s="80">
        <v>37366164</v>
      </c>
      <c r="E18" s="81">
        <v>0</v>
      </c>
      <c r="F18" s="81">
        <v>10749996</v>
      </c>
      <c r="G18" s="81">
        <v>0</v>
      </c>
      <c r="H18" s="81">
        <v>0</v>
      </c>
      <c r="I18" s="81">
        <v>6851652</v>
      </c>
      <c r="J18" s="81">
        <v>0</v>
      </c>
      <c r="K18" s="81">
        <v>0</v>
      </c>
      <c r="L18" s="81">
        <v>0</v>
      </c>
      <c r="M18" s="81">
        <v>28905000</v>
      </c>
      <c r="N18" s="81">
        <v>0</v>
      </c>
      <c r="O18" s="81">
        <v>0</v>
      </c>
      <c r="P18" s="81">
        <v>7599996</v>
      </c>
      <c r="Q18" s="81">
        <v>0</v>
      </c>
      <c r="R18" s="81">
        <v>120000</v>
      </c>
      <c r="S18" s="81">
        <v>1170000</v>
      </c>
      <c r="T18" s="81">
        <v>3699000</v>
      </c>
      <c r="U18" s="81">
        <v>7598016</v>
      </c>
      <c r="V18" s="81">
        <v>4670004</v>
      </c>
      <c r="W18" s="81">
        <v>0</v>
      </c>
      <c r="X18" s="81">
        <v>0</v>
      </c>
      <c r="Y18" s="82">
        <v>108729828</v>
      </c>
      <c r="Z18" s="80">
        <v>81392820</v>
      </c>
      <c r="AA18" s="81">
        <v>0</v>
      </c>
      <c r="AB18" s="81">
        <v>0</v>
      </c>
      <c r="AC18" s="83">
        <v>81392820</v>
      </c>
    </row>
    <row r="19" spans="1:29" ht="13.5">
      <c r="A19" s="48" t="s">
        <v>573</v>
      </c>
      <c r="B19" s="78" t="s">
        <v>423</v>
      </c>
      <c r="C19" s="79" t="s">
        <v>424</v>
      </c>
      <c r="D19" s="80">
        <v>18473350</v>
      </c>
      <c r="E19" s="81">
        <v>0</v>
      </c>
      <c r="F19" s="81">
        <v>1500000</v>
      </c>
      <c r="G19" s="81">
        <v>3100000</v>
      </c>
      <c r="H19" s="81">
        <v>23513857</v>
      </c>
      <c r="I19" s="81">
        <v>1500000</v>
      </c>
      <c r="J19" s="81">
        <v>0</v>
      </c>
      <c r="K19" s="81">
        <v>0</v>
      </c>
      <c r="L19" s="81">
        <v>0</v>
      </c>
      <c r="M19" s="81">
        <v>23485000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60000</v>
      </c>
      <c r="T19" s="81">
        <v>0</v>
      </c>
      <c r="U19" s="81">
        <v>6324000</v>
      </c>
      <c r="V19" s="81">
        <v>0</v>
      </c>
      <c r="W19" s="81">
        <v>0</v>
      </c>
      <c r="X19" s="81">
        <v>0</v>
      </c>
      <c r="Y19" s="82">
        <v>77956207</v>
      </c>
      <c r="Z19" s="80">
        <v>71632207</v>
      </c>
      <c r="AA19" s="81">
        <v>0</v>
      </c>
      <c r="AB19" s="81">
        <v>6324000</v>
      </c>
      <c r="AC19" s="83">
        <v>77956207</v>
      </c>
    </row>
    <row r="20" spans="1:29" ht="13.5">
      <c r="A20" s="48" t="s">
        <v>573</v>
      </c>
      <c r="B20" s="78" t="s">
        <v>425</v>
      </c>
      <c r="C20" s="79" t="s">
        <v>426</v>
      </c>
      <c r="D20" s="80">
        <v>35076850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35076850</v>
      </c>
      <c r="Z20" s="80">
        <v>35076850</v>
      </c>
      <c r="AA20" s="81">
        <v>0</v>
      </c>
      <c r="AB20" s="81">
        <v>0</v>
      </c>
      <c r="AC20" s="83">
        <v>35076850</v>
      </c>
    </row>
    <row r="21" spans="1:29" ht="13.5">
      <c r="A21" s="48" t="s">
        <v>574</v>
      </c>
      <c r="B21" s="78" t="s">
        <v>540</v>
      </c>
      <c r="C21" s="79" t="s">
        <v>541</v>
      </c>
      <c r="D21" s="80">
        <v>0</v>
      </c>
      <c r="E21" s="81">
        <v>0</v>
      </c>
      <c r="F21" s="81">
        <v>0</v>
      </c>
      <c r="G21" s="81">
        <v>137713621</v>
      </c>
      <c r="H21" s="81">
        <v>159200000</v>
      </c>
      <c r="I21" s="81">
        <v>0</v>
      </c>
      <c r="J21" s="81">
        <v>0</v>
      </c>
      <c r="K21" s="81">
        <v>0</v>
      </c>
      <c r="L21" s="81">
        <v>0</v>
      </c>
      <c r="M21" s="81">
        <v>35000000</v>
      </c>
      <c r="N21" s="81">
        <v>0</v>
      </c>
      <c r="O21" s="81">
        <v>0</v>
      </c>
      <c r="P21" s="81">
        <v>0</v>
      </c>
      <c r="Q21" s="81">
        <v>0</v>
      </c>
      <c r="R21" s="81">
        <v>8551097</v>
      </c>
      <c r="S21" s="81">
        <v>5839200</v>
      </c>
      <c r="T21" s="81">
        <v>1205500</v>
      </c>
      <c r="U21" s="81">
        <v>150000</v>
      </c>
      <c r="V21" s="81">
        <v>17500000</v>
      </c>
      <c r="W21" s="81">
        <v>5159890086</v>
      </c>
      <c r="X21" s="81">
        <v>0</v>
      </c>
      <c r="Y21" s="82">
        <v>5525049504</v>
      </c>
      <c r="Z21" s="80">
        <v>290994621</v>
      </c>
      <c r="AA21" s="81">
        <v>0</v>
      </c>
      <c r="AB21" s="81">
        <v>5234054883</v>
      </c>
      <c r="AC21" s="83">
        <v>5525049504</v>
      </c>
    </row>
    <row r="22" spans="1:29" ht="12.75">
      <c r="A22" s="49"/>
      <c r="B22" s="84" t="s">
        <v>625</v>
      </c>
      <c r="C22" s="85"/>
      <c r="D22" s="86">
        <f aca="true" t="shared" si="1" ref="D22:AC22">SUM(D16:D21)</f>
        <v>103850765</v>
      </c>
      <c r="E22" s="87">
        <f t="shared" si="1"/>
        <v>0</v>
      </c>
      <c r="F22" s="87">
        <f t="shared" si="1"/>
        <v>12249996</v>
      </c>
      <c r="G22" s="87">
        <f t="shared" si="1"/>
        <v>140813621</v>
      </c>
      <c r="H22" s="87">
        <f t="shared" si="1"/>
        <v>183193857</v>
      </c>
      <c r="I22" s="87">
        <f t="shared" si="1"/>
        <v>8351652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87">
        <f t="shared" si="1"/>
        <v>104118400</v>
      </c>
      <c r="N22" s="87">
        <f t="shared" si="1"/>
        <v>0</v>
      </c>
      <c r="O22" s="87">
        <f t="shared" si="1"/>
        <v>0</v>
      </c>
      <c r="P22" s="87">
        <f t="shared" si="1"/>
        <v>7599996</v>
      </c>
      <c r="Q22" s="87">
        <f t="shared" si="1"/>
        <v>0</v>
      </c>
      <c r="R22" s="87">
        <f t="shared" si="1"/>
        <v>8671097</v>
      </c>
      <c r="S22" s="87">
        <f t="shared" si="1"/>
        <v>7879200</v>
      </c>
      <c r="T22" s="87">
        <f t="shared" si="1"/>
        <v>6342500</v>
      </c>
      <c r="U22" s="87">
        <f t="shared" si="1"/>
        <v>14422016</v>
      </c>
      <c r="V22" s="87">
        <f t="shared" si="1"/>
        <v>22170004</v>
      </c>
      <c r="W22" s="87">
        <f t="shared" si="1"/>
        <v>5159890086</v>
      </c>
      <c r="X22" s="87">
        <f t="shared" si="1"/>
        <v>0</v>
      </c>
      <c r="Y22" s="88">
        <f t="shared" si="1"/>
        <v>5779553190</v>
      </c>
      <c r="Z22" s="86">
        <f t="shared" si="1"/>
        <v>507809299</v>
      </c>
      <c r="AA22" s="87">
        <f t="shared" si="1"/>
        <v>0</v>
      </c>
      <c r="AB22" s="87">
        <f t="shared" si="1"/>
        <v>5242626883</v>
      </c>
      <c r="AC22" s="89">
        <f t="shared" si="1"/>
        <v>5750436182</v>
      </c>
    </row>
    <row r="23" spans="1:29" ht="13.5">
      <c r="A23" s="48" t="s">
        <v>573</v>
      </c>
      <c r="B23" s="78" t="s">
        <v>427</v>
      </c>
      <c r="C23" s="79" t="s">
        <v>428</v>
      </c>
      <c r="D23" s="80">
        <v>8048350</v>
      </c>
      <c r="E23" s="81">
        <v>0</v>
      </c>
      <c r="F23" s="81">
        <v>7514000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8000000</v>
      </c>
      <c r="N23" s="81">
        <v>0</v>
      </c>
      <c r="O23" s="81">
        <v>0</v>
      </c>
      <c r="P23" s="81">
        <v>0</v>
      </c>
      <c r="Q23" s="81">
        <v>0</v>
      </c>
      <c r="R23" s="81">
        <v>80000</v>
      </c>
      <c r="S23" s="81">
        <v>650000</v>
      </c>
      <c r="T23" s="81">
        <v>0</v>
      </c>
      <c r="U23" s="81">
        <v>60000</v>
      </c>
      <c r="V23" s="81">
        <v>0</v>
      </c>
      <c r="W23" s="81">
        <v>0</v>
      </c>
      <c r="X23" s="81">
        <v>0</v>
      </c>
      <c r="Y23" s="82">
        <v>24352350</v>
      </c>
      <c r="Z23" s="80">
        <v>23562350</v>
      </c>
      <c r="AA23" s="81">
        <v>0</v>
      </c>
      <c r="AB23" s="81">
        <v>790000</v>
      </c>
      <c r="AC23" s="83">
        <v>24352350</v>
      </c>
    </row>
    <row r="24" spans="1:29" ht="13.5">
      <c r="A24" s="48" t="s">
        <v>573</v>
      </c>
      <c r="B24" s="78" t="s">
        <v>429</v>
      </c>
      <c r="C24" s="79" t="s">
        <v>430</v>
      </c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2">
        <v>0</v>
      </c>
      <c r="Z24" s="80">
        <v>0</v>
      </c>
      <c r="AA24" s="81">
        <v>0</v>
      </c>
      <c r="AB24" s="81">
        <v>0</v>
      </c>
      <c r="AC24" s="83">
        <v>0</v>
      </c>
    </row>
    <row r="25" spans="1:29" ht="13.5">
      <c r="A25" s="48" t="s">
        <v>573</v>
      </c>
      <c r="B25" s="78" t="s">
        <v>431</v>
      </c>
      <c r="C25" s="79" t="s">
        <v>432</v>
      </c>
      <c r="D25" s="80">
        <v>29700000</v>
      </c>
      <c r="E25" s="81">
        <v>3000000</v>
      </c>
      <c r="F25" s="81">
        <v>11232150</v>
      </c>
      <c r="G25" s="81">
        <v>9000000</v>
      </c>
      <c r="H25" s="81">
        <v>0</v>
      </c>
      <c r="I25" s="81">
        <v>0</v>
      </c>
      <c r="J25" s="81">
        <v>0</v>
      </c>
      <c r="K25" s="81">
        <v>0</v>
      </c>
      <c r="L25" s="81">
        <v>3500000</v>
      </c>
      <c r="M25" s="81">
        <v>27500000</v>
      </c>
      <c r="N25" s="81">
        <v>0</v>
      </c>
      <c r="O25" s="81">
        <v>0</v>
      </c>
      <c r="P25" s="81">
        <v>1100000</v>
      </c>
      <c r="Q25" s="81">
        <v>0</v>
      </c>
      <c r="R25" s="81">
        <v>550000</v>
      </c>
      <c r="S25" s="81">
        <v>500000</v>
      </c>
      <c r="T25" s="81">
        <v>12000</v>
      </c>
      <c r="U25" s="81">
        <v>0</v>
      </c>
      <c r="V25" s="81">
        <v>3040000</v>
      </c>
      <c r="W25" s="81">
        <v>0</v>
      </c>
      <c r="X25" s="81">
        <v>0</v>
      </c>
      <c r="Y25" s="82">
        <v>89134150</v>
      </c>
      <c r="Z25" s="80">
        <v>45532150</v>
      </c>
      <c r="AA25" s="81">
        <v>0</v>
      </c>
      <c r="AB25" s="81">
        <v>43602000</v>
      </c>
      <c r="AC25" s="83">
        <v>89134150</v>
      </c>
    </row>
    <row r="26" spans="1:29" ht="13.5">
      <c r="A26" s="48" t="s">
        <v>573</v>
      </c>
      <c r="B26" s="78" t="s">
        <v>433</v>
      </c>
      <c r="C26" s="79" t="s">
        <v>434</v>
      </c>
      <c r="D26" s="80">
        <v>10185099</v>
      </c>
      <c r="E26" s="81">
        <v>0</v>
      </c>
      <c r="F26" s="81">
        <v>0</v>
      </c>
      <c r="G26" s="81">
        <v>0</v>
      </c>
      <c r="H26" s="81">
        <v>0</v>
      </c>
      <c r="I26" s="81">
        <v>3500000</v>
      </c>
      <c r="J26" s="81">
        <v>0</v>
      </c>
      <c r="K26" s="81">
        <v>0</v>
      </c>
      <c r="L26" s="81">
        <v>1500000</v>
      </c>
      <c r="M26" s="81">
        <v>4397801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250000</v>
      </c>
      <c r="T26" s="81">
        <v>0</v>
      </c>
      <c r="U26" s="81">
        <v>5050000</v>
      </c>
      <c r="V26" s="81">
        <v>0</v>
      </c>
      <c r="W26" s="81">
        <v>0</v>
      </c>
      <c r="X26" s="81">
        <v>0</v>
      </c>
      <c r="Y26" s="82">
        <v>24882900</v>
      </c>
      <c r="Z26" s="80">
        <v>14082900</v>
      </c>
      <c r="AA26" s="81">
        <v>0</v>
      </c>
      <c r="AB26" s="81">
        <v>10800000</v>
      </c>
      <c r="AC26" s="83">
        <v>24882900</v>
      </c>
    </row>
    <row r="27" spans="1:29" ht="13.5">
      <c r="A27" s="48" t="s">
        <v>573</v>
      </c>
      <c r="B27" s="78" t="s">
        <v>435</v>
      </c>
      <c r="C27" s="79" t="s">
        <v>436</v>
      </c>
      <c r="D27" s="80">
        <v>23370418</v>
      </c>
      <c r="E27" s="81">
        <v>0</v>
      </c>
      <c r="F27" s="81">
        <v>25686165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1500000</v>
      </c>
      <c r="M27" s="81">
        <v>3800000</v>
      </c>
      <c r="N27" s="81">
        <v>0</v>
      </c>
      <c r="O27" s="81">
        <v>0</v>
      </c>
      <c r="P27" s="81">
        <v>8603759</v>
      </c>
      <c r="Q27" s="81">
        <v>0</v>
      </c>
      <c r="R27" s="81">
        <v>0</v>
      </c>
      <c r="S27" s="81">
        <v>3350000</v>
      </c>
      <c r="T27" s="81">
        <v>175000</v>
      </c>
      <c r="U27" s="81">
        <v>0</v>
      </c>
      <c r="V27" s="81">
        <v>1200000</v>
      </c>
      <c r="W27" s="81">
        <v>0</v>
      </c>
      <c r="X27" s="81">
        <v>0</v>
      </c>
      <c r="Y27" s="82">
        <v>67685342</v>
      </c>
      <c r="Z27" s="80">
        <v>49581583</v>
      </c>
      <c r="AA27" s="81">
        <v>0</v>
      </c>
      <c r="AB27" s="81">
        <v>16603759</v>
      </c>
      <c r="AC27" s="83">
        <v>66185342</v>
      </c>
    </row>
    <row r="28" spans="1:29" ht="13.5">
      <c r="A28" s="48" t="s">
        <v>574</v>
      </c>
      <c r="B28" s="78" t="s">
        <v>542</v>
      </c>
      <c r="C28" s="79" t="s">
        <v>543</v>
      </c>
      <c r="D28" s="80">
        <v>0</v>
      </c>
      <c r="E28" s="81">
        <v>0</v>
      </c>
      <c r="F28" s="81">
        <v>0</v>
      </c>
      <c r="G28" s="81">
        <v>380679000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250000</v>
      </c>
      <c r="Q28" s="81">
        <v>0</v>
      </c>
      <c r="R28" s="81">
        <v>0</v>
      </c>
      <c r="S28" s="81">
        <v>420000</v>
      </c>
      <c r="T28" s="81">
        <v>770000</v>
      </c>
      <c r="U28" s="81">
        <v>0</v>
      </c>
      <c r="V28" s="81">
        <v>0</v>
      </c>
      <c r="W28" s="81">
        <v>0</v>
      </c>
      <c r="X28" s="81">
        <v>0</v>
      </c>
      <c r="Y28" s="82">
        <v>382119000</v>
      </c>
      <c r="Z28" s="80">
        <v>380679000</v>
      </c>
      <c r="AA28" s="81">
        <v>0</v>
      </c>
      <c r="AB28" s="81">
        <v>1440000</v>
      </c>
      <c r="AC28" s="83">
        <v>382119000</v>
      </c>
    </row>
    <row r="29" spans="1:29" ht="12.75">
      <c r="A29" s="49"/>
      <c r="B29" s="84" t="s">
        <v>626</v>
      </c>
      <c r="C29" s="85"/>
      <c r="D29" s="86">
        <f aca="true" t="shared" si="2" ref="D29:AC29">SUM(D23:D28)</f>
        <v>71303867</v>
      </c>
      <c r="E29" s="87">
        <f t="shared" si="2"/>
        <v>3000000</v>
      </c>
      <c r="F29" s="87">
        <f t="shared" si="2"/>
        <v>44432315</v>
      </c>
      <c r="G29" s="87">
        <f t="shared" si="2"/>
        <v>389679000</v>
      </c>
      <c r="H29" s="87">
        <f t="shared" si="2"/>
        <v>0</v>
      </c>
      <c r="I29" s="87">
        <f t="shared" si="2"/>
        <v>3500000</v>
      </c>
      <c r="J29" s="87">
        <f t="shared" si="2"/>
        <v>0</v>
      </c>
      <c r="K29" s="87">
        <f t="shared" si="2"/>
        <v>0</v>
      </c>
      <c r="L29" s="87">
        <f t="shared" si="2"/>
        <v>6500000</v>
      </c>
      <c r="M29" s="87">
        <f t="shared" si="2"/>
        <v>43697801</v>
      </c>
      <c r="N29" s="87">
        <f t="shared" si="2"/>
        <v>0</v>
      </c>
      <c r="O29" s="87">
        <f t="shared" si="2"/>
        <v>0</v>
      </c>
      <c r="P29" s="87">
        <f t="shared" si="2"/>
        <v>9953759</v>
      </c>
      <c r="Q29" s="87">
        <f t="shared" si="2"/>
        <v>0</v>
      </c>
      <c r="R29" s="87">
        <f t="shared" si="2"/>
        <v>630000</v>
      </c>
      <c r="S29" s="87">
        <f t="shared" si="2"/>
        <v>5170000</v>
      </c>
      <c r="T29" s="87">
        <f t="shared" si="2"/>
        <v>957000</v>
      </c>
      <c r="U29" s="87">
        <f t="shared" si="2"/>
        <v>5110000</v>
      </c>
      <c r="V29" s="87">
        <f t="shared" si="2"/>
        <v>4240000</v>
      </c>
      <c r="W29" s="87">
        <f t="shared" si="2"/>
        <v>0</v>
      </c>
      <c r="X29" s="87">
        <f t="shared" si="2"/>
        <v>0</v>
      </c>
      <c r="Y29" s="88">
        <f t="shared" si="2"/>
        <v>588173742</v>
      </c>
      <c r="Z29" s="86">
        <f t="shared" si="2"/>
        <v>513437983</v>
      </c>
      <c r="AA29" s="87">
        <f t="shared" si="2"/>
        <v>0</v>
      </c>
      <c r="AB29" s="87">
        <f t="shared" si="2"/>
        <v>73235759</v>
      </c>
      <c r="AC29" s="89">
        <f t="shared" si="2"/>
        <v>586673742</v>
      </c>
    </row>
    <row r="30" spans="1:29" ht="13.5">
      <c r="A30" s="48" t="s">
        <v>573</v>
      </c>
      <c r="B30" s="78" t="s">
        <v>97</v>
      </c>
      <c r="C30" s="79" t="s">
        <v>98</v>
      </c>
      <c r="D30" s="80">
        <v>40648277</v>
      </c>
      <c r="E30" s="81">
        <v>0</v>
      </c>
      <c r="F30" s="81">
        <v>39898912</v>
      </c>
      <c r="G30" s="81">
        <v>11792363</v>
      </c>
      <c r="H30" s="81">
        <v>23146757</v>
      </c>
      <c r="I30" s="81">
        <v>2284437</v>
      </c>
      <c r="J30" s="81">
        <v>0</v>
      </c>
      <c r="K30" s="81">
        <v>0</v>
      </c>
      <c r="L30" s="81">
        <v>0</v>
      </c>
      <c r="M30" s="81">
        <v>45029554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2">
        <v>162800300</v>
      </c>
      <c r="Z30" s="80">
        <v>162800300</v>
      </c>
      <c r="AA30" s="81">
        <v>0</v>
      </c>
      <c r="AB30" s="81">
        <v>0</v>
      </c>
      <c r="AC30" s="83">
        <v>162800300</v>
      </c>
    </row>
    <row r="31" spans="1:29" ht="13.5">
      <c r="A31" s="48" t="s">
        <v>573</v>
      </c>
      <c r="B31" s="78" t="s">
        <v>437</v>
      </c>
      <c r="C31" s="79" t="s">
        <v>438</v>
      </c>
      <c r="D31" s="80">
        <v>0</v>
      </c>
      <c r="E31" s="81">
        <v>13020000</v>
      </c>
      <c r="F31" s="81">
        <v>0</v>
      </c>
      <c r="G31" s="81">
        <v>42065366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2288634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700000</v>
      </c>
      <c r="U31" s="81">
        <v>98000</v>
      </c>
      <c r="V31" s="81">
        <v>0</v>
      </c>
      <c r="W31" s="81">
        <v>0</v>
      </c>
      <c r="X31" s="81">
        <v>0</v>
      </c>
      <c r="Y31" s="82">
        <v>58172000</v>
      </c>
      <c r="Z31" s="80">
        <v>58074000</v>
      </c>
      <c r="AA31" s="81">
        <v>0</v>
      </c>
      <c r="AB31" s="81">
        <v>98000</v>
      </c>
      <c r="AC31" s="83">
        <v>58172000</v>
      </c>
    </row>
    <row r="32" spans="1:29" ht="13.5">
      <c r="A32" s="48" t="s">
        <v>573</v>
      </c>
      <c r="B32" s="78" t="s">
        <v>99</v>
      </c>
      <c r="C32" s="79" t="s">
        <v>100</v>
      </c>
      <c r="D32" s="80">
        <v>42608695</v>
      </c>
      <c r="E32" s="81">
        <v>27826087</v>
      </c>
      <c r="F32" s="81">
        <v>0</v>
      </c>
      <c r="G32" s="81">
        <v>30865898</v>
      </c>
      <c r="H32" s="81">
        <v>8331187</v>
      </c>
      <c r="I32" s="81">
        <v>0</v>
      </c>
      <c r="J32" s="81">
        <v>0</v>
      </c>
      <c r="K32" s="81">
        <v>0</v>
      </c>
      <c r="L32" s="81">
        <v>0</v>
      </c>
      <c r="M32" s="81">
        <v>13260869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4998262</v>
      </c>
      <c r="U32" s="81">
        <v>9065217</v>
      </c>
      <c r="V32" s="81">
        <v>27304349</v>
      </c>
      <c r="W32" s="81">
        <v>0</v>
      </c>
      <c r="X32" s="81">
        <v>0</v>
      </c>
      <c r="Y32" s="82">
        <v>164260564</v>
      </c>
      <c r="Z32" s="80">
        <v>83278941</v>
      </c>
      <c r="AA32" s="81">
        <v>0</v>
      </c>
      <c r="AB32" s="81">
        <v>66020753</v>
      </c>
      <c r="AC32" s="83">
        <v>149299694</v>
      </c>
    </row>
    <row r="33" spans="1:29" ht="13.5">
      <c r="A33" s="48" t="s">
        <v>574</v>
      </c>
      <c r="B33" s="78" t="s">
        <v>546</v>
      </c>
      <c r="C33" s="79" t="s">
        <v>547</v>
      </c>
      <c r="D33" s="80">
        <v>0</v>
      </c>
      <c r="E33" s="81">
        <v>0</v>
      </c>
      <c r="F33" s="81">
        <v>1500000</v>
      </c>
      <c r="G33" s="81">
        <v>0</v>
      </c>
      <c r="H33" s="81">
        <v>2400000</v>
      </c>
      <c r="I33" s="81">
        <v>0</v>
      </c>
      <c r="J33" s="81">
        <v>0</v>
      </c>
      <c r="K33" s="81">
        <v>0</v>
      </c>
      <c r="L33" s="81">
        <v>0</v>
      </c>
      <c r="M33" s="81">
        <v>9200000</v>
      </c>
      <c r="N33" s="81">
        <v>0</v>
      </c>
      <c r="O33" s="81">
        <v>0</v>
      </c>
      <c r="P33" s="81">
        <v>3200000</v>
      </c>
      <c r="Q33" s="81">
        <v>0</v>
      </c>
      <c r="R33" s="81">
        <v>4890000</v>
      </c>
      <c r="S33" s="81">
        <v>1480000</v>
      </c>
      <c r="T33" s="81">
        <v>320000</v>
      </c>
      <c r="U33" s="81">
        <v>270000</v>
      </c>
      <c r="V33" s="81">
        <v>4500000</v>
      </c>
      <c r="W33" s="81">
        <v>0</v>
      </c>
      <c r="X33" s="81">
        <v>0</v>
      </c>
      <c r="Y33" s="82">
        <v>27760000</v>
      </c>
      <c r="Z33" s="80">
        <v>0</v>
      </c>
      <c r="AA33" s="81">
        <v>0</v>
      </c>
      <c r="AB33" s="81">
        <v>27760000</v>
      </c>
      <c r="AC33" s="83">
        <v>27760000</v>
      </c>
    </row>
    <row r="34" spans="1:29" ht="12.75">
      <c r="A34" s="49"/>
      <c r="B34" s="84" t="s">
        <v>627</v>
      </c>
      <c r="C34" s="85"/>
      <c r="D34" s="86">
        <f aca="true" t="shared" si="3" ref="D34:AC34">SUM(D30:D33)</f>
        <v>83256972</v>
      </c>
      <c r="E34" s="87">
        <f t="shared" si="3"/>
        <v>40846087</v>
      </c>
      <c r="F34" s="87">
        <f t="shared" si="3"/>
        <v>41398912</v>
      </c>
      <c r="G34" s="87">
        <f t="shared" si="3"/>
        <v>84723627</v>
      </c>
      <c r="H34" s="87">
        <f t="shared" si="3"/>
        <v>33877944</v>
      </c>
      <c r="I34" s="87">
        <f t="shared" si="3"/>
        <v>2284437</v>
      </c>
      <c r="J34" s="87">
        <f t="shared" si="3"/>
        <v>0</v>
      </c>
      <c r="K34" s="87">
        <f t="shared" si="3"/>
        <v>0</v>
      </c>
      <c r="L34" s="87">
        <f t="shared" si="3"/>
        <v>0</v>
      </c>
      <c r="M34" s="87">
        <f t="shared" si="3"/>
        <v>69779057</v>
      </c>
      <c r="N34" s="87">
        <f t="shared" si="3"/>
        <v>0</v>
      </c>
      <c r="O34" s="87">
        <f t="shared" si="3"/>
        <v>0</v>
      </c>
      <c r="P34" s="87">
        <f t="shared" si="3"/>
        <v>3200000</v>
      </c>
      <c r="Q34" s="87">
        <f t="shared" si="3"/>
        <v>0</v>
      </c>
      <c r="R34" s="87">
        <f t="shared" si="3"/>
        <v>4890000</v>
      </c>
      <c r="S34" s="87">
        <f t="shared" si="3"/>
        <v>1480000</v>
      </c>
      <c r="T34" s="87">
        <f t="shared" si="3"/>
        <v>6018262</v>
      </c>
      <c r="U34" s="87">
        <f t="shared" si="3"/>
        <v>9433217</v>
      </c>
      <c r="V34" s="87">
        <f t="shared" si="3"/>
        <v>31804349</v>
      </c>
      <c r="W34" s="87">
        <f t="shared" si="3"/>
        <v>0</v>
      </c>
      <c r="X34" s="87">
        <f t="shared" si="3"/>
        <v>0</v>
      </c>
      <c r="Y34" s="88">
        <f t="shared" si="3"/>
        <v>412992864</v>
      </c>
      <c r="Z34" s="86">
        <f t="shared" si="3"/>
        <v>304153241</v>
      </c>
      <c r="AA34" s="87">
        <f t="shared" si="3"/>
        <v>0</v>
      </c>
      <c r="AB34" s="87">
        <f t="shared" si="3"/>
        <v>93878753</v>
      </c>
      <c r="AC34" s="89">
        <f t="shared" si="3"/>
        <v>398031994</v>
      </c>
    </row>
    <row r="35" spans="1:29" ht="12.75">
      <c r="A35" s="50"/>
      <c r="B35" s="90" t="s">
        <v>628</v>
      </c>
      <c r="C35" s="91"/>
      <c r="D35" s="92">
        <f aca="true" t="shared" si="4" ref="D35:AC35">SUM(D9:D14,D16:D21,D23:D28,D30:D33)</f>
        <v>681620172</v>
      </c>
      <c r="E35" s="93">
        <f t="shared" si="4"/>
        <v>56814600</v>
      </c>
      <c r="F35" s="93">
        <f t="shared" si="4"/>
        <v>183044113</v>
      </c>
      <c r="G35" s="93">
        <f t="shared" si="4"/>
        <v>1029879955</v>
      </c>
      <c r="H35" s="93">
        <f t="shared" si="4"/>
        <v>434213505</v>
      </c>
      <c r="I35" s="93">
        <f t="shared" si="4"/>
        <v>17136089</v>
      </c>
      <c r="J35" s="93">
        <f t="shared" si="4"/>
        <v>0</v>
      </c>
      <c r="K35" s="93">
        <f t="shared" si="4"/>
        <v>0</v>
      </c>
      <c r="L35" s="93">
        <f t="shared" si="4"/>
        <v>6500000</v>
      </c>
      <c r="M35" s="93">
        <f t="shared" si="4"/>
        <v>285051506</v>
      </c>
      <c r="N35" s="93">
        <f t="shared" si="4"/>
        <v>0</v>
      </c>
      <c r="O35" s="93">
        <f t="shared" si="4"/>
        <v>550000</v>
      </c>
      <c r="P35" s="93">
        <f t="shared" si="4"/>
        <v>64742755</v>
      </c>
      <c r="Q35" s="93">
        <f t="shared" si="4"/>
        <v>0</v>
      </c>
      <c r="R35" s="93">
        <f t="shared" si="4"/>
        <v>42191097</v>
      </c>
      <c r="S35" s="93">
        <f t="shared" si="4"/>
        <v>17628240</v>
      </c>
      <c r="T35" s="93">
        <f t="shared" si="4"/>
        <v>24004983</v>
      </c>
      <c r="U35" s="93">
        <f t="shared" si="4"/>
        <v>33035233</v>
      </c>
      <c r="V35" s="93">
        <f t="shared" si="4"/>
        <v>91514353</v>
      </c>
      <c r="W35" s="93">
        <f t="shared" si="4"/>
        <v>5161890086</v>
      </c>
      <c r="X35" s="93">
        <f t="shared" si="4"/>
        <v>0</v>
      </c>
      <c r="Y35" s="94">
        <f t="shared" si="4"/>
        <v>8129816687</v>
      </c>
      <c r="Z35" s="92">
        <f t="shared" si="4"/>
        <v>2461152770</v>
      </c>
      <c r="AA35" s="93">
        <f t="shared" si="4"/>
        <v>95000000</v>
      </c>
      <c r="AB35" s="93">
        <f t="shared" si="4"/>
        <v>5471062895</v>
      </c>
      <c r="AC35" s="95">
        <f t="shared" si="4"/>
        <v>8027215665</v>
      </c>
    </row>
    <row r="36" spans="1:29" ht="13.5">
      <c r="A36" s="51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3.5">
      <c r="A37" s="52"/>
      <c r="B37" s="127" t="s">
        <v>50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2.75">
      <c r="A38" s="5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2.75">
      <c r="A39" s="5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37:T3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629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571</v>
      </c>
      <c r="B9" s="78" t="s">
        <v>54</v>
      </c>
      <c r="C9" s="79" t="s">
        <v>55</v>
      </c>
      <c r="D9" s="80">
        <v>1792055687</v>
      </c>
      <c r="E9" s="81">
        <v>312957403</v>
      </c>
      <c r="F9" s="81">
        <v>919891036</v>
      </c>
      <c r="G9" s="81">
        <v>1032458380</v>
      </c>
      <c r="H9" s="81">
        <v>1713824604</v>
      </c>
      <c r="I9" s="81">
        <v>462025245</v>
      </c>
      <c r="J9" s="81">
        <v>0</v>
      </c>
      <c r="K9" s="81">
        <v>29194499</v>
      </c>
      <c r="L9" s="81">
        <v>72885561</v>
      </c>
      <c r="M9" s="81">
        <v>887968721</v>
      </c>
      <c r="N9" s="81">
        <v>30000</v>
      </c>
      <c r="O9" s="81">
        <v>51722897</v>
      </c>
      <c r="P9" s="81">
        <v>961675081</v>
      </c>
      <c r="Q9" s="81">
        <v>0</v>
      </c>
      <c r="R9" s="81">
        <v>71864572</v>
      </c>
      <c r="S9" s="81">
        <v>317191880</v>
      </c>
      <c r="T9" s="81">
        <v>89861326</v>
      </c>
      <c r="U9" s="81">
        <v>238482516</v>
      </c>
      <c r="V9" s="81">
        <v>727267373</v>
      </c>
      <c r="W9" s="81">
        <v>0</v>
      </c>
      <c r="X9" s="81">
        <v>0</v>
      </c>
      <c r="Y9" s="82">
        <v>9681356781</v>
      </c>
      <c r="Z9" s="80">
        <v>2883814158</v>
      </c>
      <c r="AA9" s="81">
        <v>2500000000</v>
      </c>
      <c r="AB9" s="81">
        <v>4282555028</v>
      </c>
      <c r="AC9" s="83">
        <v>9666369186</v>
      </c>
    </row>
    <row r="10" spans="1:29" ht="12.75">
      <c r="A10" s="49"/>
      <c r="B10" s="84" t="s">
        <v>572</v>
      </c>
      <c r="C10" s="85"/>
      <c r="D10" s="86">
        <f aca="true" t="shared" si="0" ref="D10:AC10">D9</f>
        <v>1792055687</v>
      </c>
      <c r="E10" s="87">
        <f t="shared" si="0"/>
        <v>312957403</v>
      </c>
      <c r="F10" s="87">
        <f t="shared" si="0"/>
        <v>919891036</v>
      </c>
      <c r="G10" s="87">
        <f t="shared" si="0"/>
        <v>1032458380</v>
      </c>
      <c r="H10" s="87">
        <f t="shared" si="0"/>
        <v>1713824604</v>
      </c>
      <c r="I10" s="87">
        <f t="shared" si="0"/>
        <v>462025245</v>
      </c>
      <c r="J10" s="87">
        <f t="shared" si="0"/>
        <v>0</v>
      </c>
      <c r="K10" s="87">
        <f t="shared" si="0"/>
        <v>29194499</v>
      </c>
      <c r="L10" s="87">
        <f t="shared" si="0"/>
        <v>72885561</v>
      </c>
      <c r="M10" s="87">
        <f t="shared" si="0"/>
        <v>887968721</v>
      </c>
      <c r="N10" s="87">
        <f t="shared" si="0"/>
        <v>30000</v>
      </c>
      <c r="O10" s="87">
        <f t="shared" si="0"/>
        <v>51722897</v>
      </c>
      <c r="P10" s="87">
        <f t="shared" si="0"/>
        <v>961675081</v>
      </c>
      <c r="Q10" s="87">
        <f t="shared" si="0"/>
        <v>0</v>
      </c>
      <c r="R10" s="87">
        <f t="shared" si="0"/>
        <v>71864572</v>
      </c>
      <c r="S10" s="87">
        <f t="shared" si="0"/>
        <v>317191880</v>
      </c>
      <c r="T10" s="87">
        <f t="shared" si="0"/>
        <v>89861326</v>
      </c>
      <c r="U10" s="87">
        <f t="shared" si="0"/>
        <v>238482516</v>
      </c>
      <c r="V10" s="87">
        <f t="shared" si="0"/>
        <v>727267373</v>
      </c>
      <c r="W10" s="87">
        <f t="shared" si="0"/>
        <v>0</v>
      </c>
      <c r="X10" s="87">
        <f t="shared" si="0"/>
        <v>0</v>
      </c>
      <c r="Y10" s="88">
        <f t="shared" si="0"/>
        <v>9681356781</v>
      </c>
      <c r="Z10" s="86">
        <f t="shared" si="0"/>
        <v>2883814158</v>
      </c>
      <c r="AA10" s="87">
        <f t="shared" si="0"/>
        <v>2500000000</v>
      </c>
      <c r="AB10" s="87">
        <f t="shared" si="0"/>
        <v>4282555028</v>
      </c>
      <c r="AC10" s="89">
        <f t="shared" si="0"/>
        <v>9666369186</v>
      </c>
    </row>
    <row r="11" spans="1:29" ht="13.5">
      <c r="A11" s="48" t="s">
        <v>573</v>
      </c>
      <c r="B11" s="78" t="s">
        <v>439</v>
      </c>
      <c r="C11" s="79" t="s">
        <v>440</v>
      </c>
      <c r="D11" s="80">
        <v>16464483</v>
      </c>
      <c r="E11" s="81">
        <v>0</v>
      </c>
      <c r="F11" s="81">
        <v>850000</v>
      </c>
      <c r="G11" s="81">
        <v>3851500</v>
      </c>
      <c r="H11" s="81">
        <v>53936467</v>
      </c>
      <c r="I11" s="81">
        <v>0</v>
      </c>
      <c r="J11" s="81">
        <v>0</v>
      </c>
      <c r="K11" s="81">
        <v>0</v>
      </c>
      <c r="L11" s="81">
        <v>0</v>
      </c>
      <c r="M11" s="81">
        <v>10785000</v>
      </c>
      <c r="N11" s="81">
        <v>0</v>
      </c>
      <c r="O11" s="81">
        <v>0</v>
      </c>
      <c r="P11" s="81">
        <v>630000</v>
      </c>
      <c r="Q11" s="81">
        <v>0</v>
      </c>
      <c r="R11" s="81">
        <v>0</v>
      </c>
      <c r="S11" s="81">
        <v>830000</v>
      </c>
      <c r="T11" s="81">
        <v>411000</v>
      </c>
      <c r="U11" s="81">
        <v>325000</v>
      </c>
      <c r="V11" s="81">
        <v>35000</v>
      </c>
      <c r="W11" s="81">
        <v>0</v>
      </c>
      <c r="X11" s="81">
        <v>0</v>
      </c>
      <c r="Y11" s="82">
        <v>88118450</v>
      </c>
      <c r="Z11" s="80">
        <v>84197450</v>
      </c>
      <c r="AA11" s="81">
        <v>0</v>
      </c>
      <c r="AB11" s="81">
        <v>3921000</v>
      </c>
      <c r="AC11" s="83">
        <v>88118450</v>
      </c>
    </row>
    <row r="12" spans="1:29" ht="13.5">
      <c r="A12" s="48" t="s">
        <v>573</v>
      </c>
      <c r="B12" s="78" t="s">
        <v>441</v>
      </c>
      <c r="C12" s="79" t="s">
        <v>442</v>
      </c>
      <c r="D12" s="80">
        <v>1354735</v>
      </c>
      <c r="E12" s="81">
        <v>100000</v>
      </c>
      <c r="F12" s="81">
        <v>20456087</v>
      </c>
      <c r="G12" s="81">
        <v>26516956</v>
      </c>
      <c r="H12" s="81">
        <v>9797518</v>
      </c>
      <c r="I12" s="81">
        <v>120000</v>
      </c>
      <c r="J12" s="81">
        <v>0</v>
      </c>
      <c r="K12" s="81">
        <v>0</v>
      </c>
      <c r="L12" s="81">
        <v>0</v>
      </c>
      <c r="M12" s="81">
        <v>4195319</v>
      </c>
      <c r="N12" s="81">
        <v>0</v>
      </c>
      <c r="O12" s="81">
        <v>0</v>
      </c>
      <c r="P12" s="81">
        <v>100000</v>
      </c>
      <c r="Q12" s="81">
        <v>0</v>
      </c>
      <c r="R12" s="81">
        <v>0</v>
      </c>
      <c r="S12" s="81">
        <v>368261</v>
      </c>
      <c r="T12" s="81">
        <v>20000</v>
      </c>
      <c r="U12" s="81">
        <v>1565000</v>
      </c>
      <c r="V12" s="81">
        <v>1625000</v>
      </c>
      <c r="W12" s="81">
        <v>0</v>
      </c>
      <c r="X12" s="81">
        <v>0</v>
      </c>
      <c r="Y12" s="82">
        <v>66218876</v>
      </c>
      <c r="Z12" s="80">
        <v>58770000</v>
      </c>
      <c r="AA12" s="81">
        <v>1500000</v>
      </c>
      <c r="AB12" s="81">
        <v>5948876</v>
      </c>
      <c r="AC12" s="83">
        <v>66218876</v>
      </c>
    </row>
    <row r="13" spans="1:29" ht="13.5">
      <c r="A13" s="48" t="s">
        <v>573</v>
      </c>
      <c r="B13" s="78" t="s">
        <v>443</v>
      </c>
      <c r="C13" s="79" t="s">
        <v>444</v>
      </c>
      <c r="D13" s="80">
        <v>12107389</v>
      </c>
      <c r="E13" s="81">
        <v>245000</v>
      </c>
      <c r="F13" s="81">
        <v>6858696</v>
      </c>
      <c r="G13" s="81">
        <v>4620000</v>
      </c>
      <c r="H13" s="81">
        <v>6735611</v>
      </c>
      <c r="I13" s="81">
        <v>550000</v>
      </c>
      <c r="J13" s="81">
        <v>0</v>
      </c>
      <c r="K13" s="81">
        <v>0</v>
      </c>
      <c r="L13" s="81">
        <v>0</v>
      </c>
      <c r="M13" s="81">
        <v>4095000</v>
      </c>
      <c r="N13" s="81">
        <v>50000</v>
      </c>
      <c r="O13" s="81">
        <v>50000</v>
      </c>
      <c r="P13" s="81">
        <v>700000</v>
      </c>
      <c r="Q13" s="81">
        <v>0</v>
      </c>
      <c r="R13" s="81">
        <v>0</v>
      </c>
      <c r="S13" s="81">
        <v>1060000</v>
      </c>
      <c r="T13" s="81">
        <v>1297500</v>
      </c>
      <c r="U13" s="81">
        <v>1367000</v>
      </c>
      <c r="V13" s="81">
        <v>3600000</v>
      </c>
      <c r="W13" s="81">
        <v>0</v>
      </c>
      <c r="X13" s="81">
        <v>0</v>
      </c>
      <c r="Y13" s="82">
        <v>43336196</v>
      </c>
      <c r="Z13" s="80">
        <v>15769696</v>
      </c>
      <c r="AA13" s="81">
        <v>15200000</v>
      </c>
      <c r="AB13" s="81">
        <v>12366500</v>
      </c>
      <c r="AC13" s="83">
        <v>43336196</v>
      </c>
    </row>
    <row r="14" spans="1:29" ht="13.5">
      <c r="A14" s="48" t="s">
        <v>573</v>
      </c>
      <c r="B14" s="78" t="s">
        <v>445</v>
      </c>
      <c r="C14" s="79" t="s">
        <v>446</v>
      </c>
      <c r="D14" s="80">
        <v>58346270</v>
      </c>
      <c r="E14" s="81">
        <v>7778225</v>
      </c>
      <c r="F14" s="81">
        <v>22389772</v>
      </c>
      <c r="G14" s="81">
        <v>51976532</v>
      </c>
      <c r="H14" s="81">
        <v>41145771</v>
      </c>
      <c r="I14" s="81">
        <v>21261991</v>
      </c>
      <c r="J14" s="81">
        <v>0</v>
      </c>
      <c r="K14" s="81">
        <v>0</v>
      </c>
      <c r="L14" s="81">
        <v>0</v>
      </c>
      <c r="M14" s="81">
        <v>25805964</v>
      </c>
      <c r="N14" s="81">
        <v>0</v>
      </c>
      <c r="O14" s="81">
        <v>0</v>
      </c>
      <c r="P14" s="81">
        <v>6967030</v>
      </c>
      <c r="Q14" s="81">
        <v>0</v>
      </c>
      <c r="R14" s="81">
        <v>6758985</v>
      </c>
      <c r="S14" s="81">
        <v>1973500</v>
      </c>
      <c r="T14" s="81">
        <v>651500</v>
      </c>
      <c r="U14" s="81">
        <v>5210000</v>
      </c>
      <c r="V14" s="81">
        <v>9782000</v>
      </c>
      <c r="W14" s="81">
        <v>150000</v>
      </c>
      <c r="X14" s="81">
        <v>0</v>
      </c>
      <c r="Y14" s="82">
        <v>260197540</v>
      </c>
      <c r="Z14" s="80">
        <v>54432450</v>
      </c>
      <c r="AA14" s="81">
        <v>71301058</v>
      </c>
      <c r="AB14" s="81">
        <v>134464032</v>
      </c>
      <c r="AC14" s="83">
        <v>260197540</v>
      </c>
    </row>
    <row r="15" spans="1:29" ht="13.5">
      <c r="A15" s="48" t="s">
        <v>573</v>
      </c>
      <c r="B15" s="78" t="s">
        <v>447</v>
      </c>
      <c r="C15" s="79" t="s">
        <v>448</v>
      </c>
      <c r="D15" s="80">
        <v>59301126</v>
      </c>
      <c r="E15" s="81">
        <v>500000</v>
      </c>
      <c r="F15" s="81">
        <v>19306000</v>
      </c>
      <c r="G15" s="81">
        <v>9725973</v>
      </c>
      <c r="H15" s="81">
        <v>73152425</v>
      </c>
      <c r="I15" s="81">
        <v>250000</v>
      </c>
      <c r="J15" s="81">
        <v>0</v>
      </c>
      <c r="K15" s="81">
        <v>0</v>
      </c>
      <c r="L15" s="81">
        <v>0</v>
      </c>
      <c r="M15" s="81">
        <v>17486179</v>
      </c>
      <c r="N15" s="81">
        <v>0</v>
      </c>
      <c r="O15" s="81">
        <v>0</v>
      </c>
      <c r="P15" s="81">
        <v>3777164</v>
      </c>
      <c r="Q15" s="81">
        <v>0</v>
      </c>
      <c r="R15" s="81">
        <v>0</v>
      </c>
      <c r="S15" s="81">
        <v>2200000</v>
      </c>
      <c r="T15" s="81">
        <v>354000</v>
      </c>
      <c r="U15" s="81">
        <v>2720300</v>
      </c>
      <c r="V15" s="81">
        <v>4872670</v>
      </c>
      <c r="W15" s="81">
        <v>18790000</v>
      </c>
      <c r="X15" s="81">
        <v>0</v>
      </c>
      <c r="Y15" s="82">
        <v>212435837</v>
      </c>
      <c r="Z15" s="80">
        <v>85722600</v>
      </c>
      <c r="AA15" s="81">
        <v>0</v>
      </c>
      <c r="AB15" s="81">
        <v>126713237</v>
      </c>
      <c r="AC15" s="83">
        <v>212435837</v>
      </c>
    </row>
    <row r="16" spans="1:29" ht="13.5">
      <c r="A16" s="48" t="s">
        <v>574</v>
      </c>
      <c r="B16" s="78" t="s">
        <v>482</v>
      </c>
      <c r="C16" s="79" t="s">
        <v>483</v>
      </c>
      <c r="D16" s="80">
        <v>0</v>
      </c>
      <c r="E16" s="81">
        <v>0</v>
      </c>
      <c r="F16" s="81">
        <v>0</v>
      </c>
      <c r="G16" s="81">
        <v>420000</v>
      </c>
      <c r="H16" s="81">
        <v>160000</v>
      </c>
      <c r="I16" s="81">
        <v>0</v>
      </c>
      <c r="J16" s="81">
        <v>0</v>
      </c>
      <c r="K16" s="81">
        <v>0</v>
      </c>
      <c r="L16" s="81">
        <v>0</v>
      </c>
      <c r="M16" s="81">
        <v>20000</v>
      </c>
      <c r="N16" s="81">
        <v>0</v>
      </c>
      <c r="O16" s="81">
        <v>0</v>
      </c>
      <c r="P16" s="81">
        <v>2055000</v>
      </c>
      <c r="Q16" s="81">
        <v>0</v>
      </c>
      <c r="R16" s="81">
        <v>0</v>
      </c>
      <c r="S16" s="81">
        <v>675000</v>
      </c>
      <c r="T16" s="81">
        <v>487241</v>
      </c>
      <c r="U16" s="81">
        <v>2550783</v>
      </c>
      <c r="V16" s="81">
        <v>3150000</v>
      </c>
      <c r="W16" s="81">
        <v>0</v>
      </c>
      <c r="X16" s="81">
        <v>0</v>
      </c>
      <c r="Y16" s="82">
        <v>9518024</v>
      </c>
      <c r="Z16" s="80">
        <v>630000</v>
      </c>
      <c r="AA16" s="81">
        <v>0</v>
      </c>
      <c r="AB16" s="81">
        <v>8888024</v>
      </c>
      <c r="AC16" s="83">
        <v>9518024</v>
      </c>
    </row>
    <row r="17" spans="1:29" ht="12.75">
      <c r="A17" s="49"/>
      <c r="B17" s="84" t="s">
        <v>630</v>
      </c>
      <c r="C17" s="85"/>
      <c r="D17" s="86">
        <f aca="true" t="shared" si="1" ref="D17:AC17">SUM(D11:D16)</f>
        <v>147574003</v>
      </c>
      <c r="E17" s="87">
        <f t="shared" si="1"/>
        <v>8623225</v>
      </c>
      <c r="F17" s="87">
        <f t="shared" si="1"/>
        <v>69860555</v>
      </c>
      <c r="G17" s="87">
        <f t="shared" si="1"/>
        <v>97110961</v>
      </c>
      <c r="H17" s="87">
        <f t="shared" si="1"/>
        <v>184927792</v>
      </c>
      <c r="I17" s="87">
        <f t="shared" si="1"/>
        <v>22181991</v>
      </c>
      <c r="J17" s="87">
        <f t="shared" si="1"/>
        <v>0</v>
      </c>
      <c r="K17" s="87">
        <f t="shared" si="1"/>
        <v>0</v>
      </c>
      <c r="L17" s="87">
        <f t="shared" si="1"/>
        <v>0</v>
      </c>
      <c r="M17" s="87">
        <f t="shared" si="1"/>
        <v>62387462</v>
      </c>
      <c r="N17" s="87">
        <f t="shared" si="1"/>
        <v>50000</v>
      </c>
      <c r="O17" s="87">
        <f t="shared" si="1"/>
        <v>50000</v>
      </c>
      <c r="P17" s="87">
        <f t="shared" si="1"/>
        <v>14229194</v>
      </c>
      <c r="Q17" s="87">
        <f t="shared" si="1"/>
        <v>0</v>
      </c>
      <c r="R17" s="87">
        <f t="shared" si="1"/>
        <v>6758985</v>
      </c>
      <c r="S17" s="87">
        <f t="shared" si="1"/>
        <v>7106761</v>
      </c>
      <c r="T17" s="87">
        <f t="shared" si="1"/>
        <v>3221241</v>
      </c>
      <c r="U17" s="87">
        <f t="shared" si="1"/>
        <v>13738083</v>
      </c>
      <c r="V17" s="87">
        <f t="shared" si="1"/>
        <v>23064670</v>
      </c>
      <c r="W17" s="87">
        <f t="shared" si="1"/>
        <v>18940000</v>
      </c>
      <c r="X17" s="87">
        <f t="shared" si="1"/>
        <v>0</v>
      </c>
      <c r="Y17" s="88">
        <f t="shared" si="1"/>
        <v>679824923</v>
      </c>
      <c r="Z17" s="86">
        <f t="shared" si="1"/>
        <v>299522196</v>
      </c>
      <c r="AA17" s="87">
        <f t="shared" si="1"/>
        <v>88001058</v>
      </c>
      <c r="AB17" s="87">
        <f t="shared" si="1"/>
        <v>292301669</v>
      </c>
      <c r="AC17" s="89">
        <f t="shared" si="1"/>
        <v>679824923</v>
      </c>
    </row>
    <row r="18" spans="1:29" ht="13.5">
      <c r="A18" s="48" t="s">
        <v>573</v>
      </c>
      <c r="B18" s="78" t="s">
        <v>449</v>
      </c>
      <c r="C18" s="79" t="s">
        <v>450</v>
      </c>
      <c r="D18" s="80">
        <v>20244844</v>
      </c>
      <c r="E18" s="81">
        <v>13819052</v>
      </c>
      <c r="F18" s="81">
        <v>2500000</v>
      </c>
      <c r="G18" s="81">
        <v>27396104</v>
      </c>
      <c r="H18" s="81">
        <v>13068084</v>
      </c>
      <c r="I18" s="81">
        <v>9356350</v>
      </c>
      <c r="J18" s="81">
        <v>0</v>
      </c>
      <c r="K18" s="81">
        <v>0</v>
      </c>
      <c r="L18" s="81">
        <v>0</v>
      </c>
      <c r="M18" s="81">
        <v>899565</v>
      </c>
      <c r="N18" s="81">
        <v>0</v>
      </c>
      <c r="O18" s="81">
        <v>0</v>
      </c>
      <c r="P18" s="81">
        <v>600000</v>
      </c>
      <c r="Q18" s="81">
        <v>0</v>
      </c>
      <c r="R18" s="81">
        <v>0</v>
      </c>
      <c r="S18" s="81">
        <v>450000</v>
      </c>
      <c r="T18" s="81">
        <v>0</v>
      </c>
      <c r="U18" s="81">
        <v>430000</v>
      </c>
      <c r="V18" s="81">
        <v>0</v>
      </c>
      <c r="W18" s="81">
        <v>0</v>
      </c>
      <c r="X18" s="81">
        <v>0</v>
      </c>
      <c r="Y18" s="82">
        <v>88763999</v>
      </c>
      <c r="Z18" s="80">
        <v>78716173</v>
      </c>
      <c r="AA18" s="81">
        <v>0</v>
      </c>
      <c r="AB18" s="81">
        <v>10047826</v>
      </c>
      <c r="AC18" s="83">
        <v>88763999</v>
      </c>
    </row>
    <row r="19" spans="1:29" ht="13.5">
      <c r="A19" s="48" t="s">
        <v>573</v>
      </c>
      <c r="B19" s="78" t="s">
        <v>101</v>
      </c>
      <c r="C19" s="79" t="s">
        <v>102</v>
      </c>
      <c r="D19" s="80">
        <v>87394552</v>
      </c>
      <c r="E19" s="81">
        <v>0</v>
      </c>
      <c r="F19" s="81">
        <v>39250000</v>
      </c>
      <c r="G19" s="81">
        <v>35938539</v>
      </c>
      <c r="H19" s="81">
        <v>16000000</v>
      </c>
      <c r="I19" s="81">
        <v>500000</v>
      </c>
      <c r="J19" s="81">
        <v>0</v>
      </c>
      <c r="K19" s="81">
        <v>0</v>
      </c>
      <c r="L19" s="81">
        <v>596794</v>
      </c>
      <c r="M19" s="81">
        <v>23708392</v>
      </c>
      <c r="N19" s="81">
        <v>0</v>
      </c>
      <c r="O19" s="81">
        <v>0</v>
      </c>
      <c r="P19" s="81">
        <v>5193259</v>
      </c>
      <c r="Q19" s="81">
        <v>0</v>
      </c>
      <c r="R19" s="81">
        <v>1068900</v>
      </c>
      <c r="S19" s="81">
        <v>1366163</v>
      </c>
      <c r="T19" s="81">
        <v>0</v>
      </c>
      <c r="U19" s="81">
        <v>5851159</v>
      </c>
      <c r="V19" s="81">
        <v>104675</v>
      </c>
      <c r="W19" s="81">
        <v>0</v>
      </c>
      <c r="X19" s="81">
        <v>0</v>
      </c>
      <c r="Y19" s="82">
        <v>216972433</v>
      </c>
      <c r="Z19" s="80">
        <v>153671957</v>
      </c>
      <c r="AA19" s="81">
        <v>0</v>
      </c>
      <c r="AB19" s="81">
        <v>63300476</v>
      </c>
      <c r="AC19" s="83">
        <v>216972433</v>
      </c>
    </row>
    <row r="20" spans="1:29" ht="13.5">
      <c r="A20" s="48" t="s">
        <v>573</v>
      </c>
      <c r="B20" s="78" t="s">
        <v>103</v>
      </c>
      <c r="C20" s="79" t="s">
        <v>104</v>
      </c>
      <c r="D20" s="80">
        <v>65130000</v>
      </c>
      <c r="E20" s="81">
        <v>4000000</v>
      </c>
      <c r="F20" s="81">
        <v>41850000</v>
      </c>
      <c r="G20" s="81">
        <v>69304511</v>
      </c>
      <c r="H20" s="81">
        <v>69355000</v>
      </c>
      <c r="I20" s="81">
        <v>7500000</v>
      </c>
      <c r="J20" s="81">
        <v>0</v>
      </c>
      <c r="K20" s="81">
        <v>0</v>
      </c>
      <c r="L20" s="81">
        <v>1600000</v>
      </c>
      <c r="M20" s="81">
        <v>21200000</v>
      </c>
      <c r="N20" s="81">
        <v>1000000</v>
      </c>
      <c r="O20" s="81">
        <v>17500000</v>
      </c>
      <c r="P20" s="81">
        <v>56109000</v>
      </c>
      <c r="Q20" s="81">
        <v>0</v>
      </c>
      <c r="R20" s="81">
        <v>0</v>
      </c>
      <c r="S20" s="81">
        <v>4700000</v>
      </c>
      <c r="T20" s="81">
        <v>3166800</v>
      </c>
      <c r="U20" s="81">
        <v>6110000</v>
      </c>
      <c r="V20" s="81">
        <v>7225000</v>
      </c>
      <c r="W20" s="81">
        <v>0</v>
      </c>
      <c r="X20" s="81">
        <v>0</v>
      </c>
      <c r="Y20" s="82">
        <v>375750311</v>
      </c>
      <c r="Z20" s="80">
        <v>145340765</v>
      </c>
      <c r="AA20" s="81">
        <v>102779511</v>
      </c>
      <c r="AB20" s="81">
        <v>127630035</v>
      </c>
      <c r="AC20" s="83">
        <v>375750311</v>
      </c>
    </row>
    <row r="21" spans="1:29" ht="13.5">
      <c r="A21" s="48" t="s">
        <v>573</v>
      </c>
      <c r="B21" s="78" t="s">
        <v>451</v>
      </c>
      <c r="C21" s="79" t="s">
        <v>452</v>
      </c>
      <c r="D21" s="80">
        <v>17646365</v>
      </c>
      <c r="E21" s="81">
        <v>7500000</v>
      </c>
      <c r="F21" s="81">
        <v>23252146</v>
      </c>
      <c r="G21" s="81">
        <v>24356554</v>
      </c>
      <c r="H21" s="81">
        <v>15518409</v>
      </c>
      <c r="I21" s="81">
        <v>0</v>
      </c>
      <c r="J21" s="81">
        <v>0</v>
      </c>
      <c r="K21" s="81">
        <v>0</v>
      </c>
      <c r="L21" s="81">
        <v>0</v>
      </c>
      <c r="M21" s="81">
        <v>2150000</v>
      </c>
      <c r="N21" s="81">
        <v>0</v>
      </c>
      <c r="O21" s="81">
        <v>0</v>
      </c>
      <c r="P21" s="81">
        <v>500000</v>
      </c>
      <c r="Q21" s="81">
        <v>0</v>
      </c>
      <c r="R21" s="81">
        <v>0</v>
      </c>
      <c r="S21" s="81">
        <v>0</v>
      </c>
      <c r="T21" s="81">
        <v>30000</v>
      </c>
      <c r="U21" s="81">
        <v>8960114</v>
      </c>
      <c r="V21" s="81">
        <v>0</v>
      </c>
      <c r="W21" s="81">
        <v>0</v>
      </c>
      <c r="X21" s="81">
        <v>0</v>
      </c>
      <c r="Y21" s="82">
        <v>99913588</v>
      </c>
      <c r="Z21" s="80">
        <v>83484274</v>
      </c>
      <c r="AA21" s="81">
        <v>0</v>
      </c>
      <c r="AB21" s="81">
        <v>16429314</v>
      </c>
      <c r="AC21" s="83">
        <v>99913588</v>
      </c>
    </row>
    <row r="22" spans="1:29" ht="13.5">
      <c r="A22" s="48" t="s">
        <v>573</v>
      </c>
      <c r="B22" s="78" t="s">
        <v>453</v>
      </c>
      <c r="C22" s="79" t="s">
        <v>454</v>
      </c>
      <c r="D22" s="80">
        <v>32755898</v>
      </c>
      <c r="E22" s="81">
        <v>0</v>
      </c>
      <c r="F22" s="81">
        <v>22085185</v>
      </c>
      <c r="G22" s="81">
        <v>9391647</v>
      </c>
      <c r="H22" s="81">
        <v>20000</v>
      </c>
      <c r="I22" s="81">
        <v>2120000</v>
      </c>
      <c r="J22" s="81">
        <v>0</v>
      </c>
      <c r="K22" s="81">
        <v>0</v>
      </c>
      <c r="L22" s="81">
        <v>0</v>
      </c>
      <c r="M22" s="81">
        <v>6494136</v>
      </c>
      <c r="N22" s="81">
        <v>0</v>
      </c>
      <c r="O22" s="81">
        <v>0</v>
      </c>
      <c r="P22" s="81">
        <v>300000</v>
      </c>
      <c r="Q22" s="81">
        <v>0</v>
      </c>
      <c r="R22" s="81">
        <v>0</v>
      </c>
      <c r="S22" s="81">
        <v>3207000</v>
      </c>
      <c r="T22" s="81">
        <v>700000</v>
      </c>
      <c r="U22" s="81">
        <v>2228000</v>
      </c>
      <c r="V22" s="81">
        <v>500000</v>
      </c>
      <c r="W22" s="81">
        <v>0</v>
      </c>
      <c r="X22" s="81">
        <v>0</v>
      </c>
      <c r="Y22" s="82">
        <v>79801866</v>
      </c>
      <c r="Z22" s="80">
        <v>39008697</v>
      </c>
      <c r="AA22" s="81">
        <v>10865629</v>
      </c>
      <c r="AB22" s="81">
        <v>29927540</v>
      </c>
      <c r="AC22" s="83">
        <v>79801866</v>
      </c>
    </row>
    <row r="23" spans="1:29" ht="13.5">
      <c r="A23" s="48" t="s">
        <v>574</v>
      </c>
      <c r="B23" s="78" t="s">
        <v>500</v>
      </c>
      <c r="C23" s="79" t="s">
        <v>501</v>
      </c>
      <c r="D23" s="80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6325000</v>
      </c>
      <c r="Q23" s="81">
        <v>0</v>
      </c>
      <c r="R23" s="81">
        <v>25000</v>
      </c>
      <c r="S23" s="81">
        <v>4740360</v>
      </c>
      <c r="T23" s="81">
        <v>2938800</v>
      </c>
      <c r="U23" s="81">
        <v>1678200</v>
      </c>
      <c r="V23" s="81">
        <v>14183611</v>
      </c>
      <c r="W23" s="81">
        <v>0</v>
      </c>
      <c r="X23" s="81">
        <v>0</v>
      </c>
      <c r="Y23" s="82">
        <v>29890971</v>
      </c>
      <c r="Z23" s="80">
        <v>1733100</v>
      </c>
      <c r="AA23" s="81">
        <v>0</v>
      </c>
      <c r="AB23" s="81">
        <v>28157871</v>
      </c>
      <c r="AC23" s="83">
        <v>29890971</v>
      </c>
    </row>
    <row r="24" spans="1:29" ht="12.75">
      <c r="A24" s="49"/>
      <c r="B24" s="84" t="s">
        <v>631</v>
      </c>
      <c r="C24" s="85"/>
      <c r="D24" s="86">
        <f aca="true" t="shared" si="2" ref="D24:AC24">SUM(D18:D23)</f>
        <v>223171659</v>
      </c>
      <c r="E24" s="87">
        <f t="shared" si="2"/>
        <v>25319052</v>
      </c>
      <c r="F24" s="87">
        <f t="shared" si="2"/>
        <v>128937331</v>
      </c>
      <c r="G24" s="87">
        <f t="shared" si="2"/>
        <v>166387355</v>
      </c>
      <c r="H24" s="87">
        <f t="shared" si="2"/>
        <v>113961493</v>
      </c>
      <c r="I24" s="87">
        <f t="shared" si="2"/>
        <v>19476350</v>
      </c>
      <c r="J24" s="87">
        <f t="shared" si="2"/>
        <v>0</v>
      </c>
      <c r="K24" s="87">
        <f t="shared" si="2"/>
        <v>0</v>
      </c>
      <c r="L24" s="87">
        <f t="shared" si="2"/>
        <v>2196794</v>
      </c>
      <c r="M24" s="87">
        <f t="shared" si="2"/>
        <v>54452093</v>
      </c>
      <c r="N24" s="87">
        <f t="shared" si="2"/>
        <v>1000000</v>
      </c>
      <c r="O24" s="87">
        <f t="shared" si="2"/>
        <v>17500000</v>
      </c>
      <c r="P24" s="87">
        <f t="shared" si="2"/>
        <v>69027259</v>
      </c>
      <c r="Q24" s="87">
        <f t="shared" si="2"/>
        <v>0</v>
      </c>
      <c r="R24" s="87">
        <f t="shared" si="2"/>
        <v>1093900</v>
      </c>
      <c r="S24" s="87">
        <f t="shared" si="2"/>
        <v>14463523</v>
      </c>
      <c r="T24" s="87">
        <f t="shared" si="2"/>
        <v>6835600</v>
      </c>
      <c r="U24" s="87">
        <f t="shared" si="2"/>
        <v>25257473</v>
      </c>
      <c r="V24" s="87">
        <f t="shared" si="2"/>
        <v>22013286</v>
      </c>
      <c r="W24" s="87">
        <f t="shared" si="2"/>
        <v>0</v>
      </c>
      <c r="X24" s="87">
        <f t="shared" si="2"/>
        <v>0</v>
      </c>
      <c r="Y24" s="88">
        <f t="shared" si="2"/>
        <v>891093168</v>
      </c>
      <c r="Z24" s="86">
        <f t="shared" si="2"/>
        <v>501954966</v>
      </c>
      <c r="AA24" s="87">
        <f t="shared" si="2"/>
        <v>113645140</v>
      </c>
      <c r="AB24" s="87">
        <f t="shared" si="2"/>
        <v>275493062</v>
      </c>
      <c r="AC24" s="89">
        <f t="shared" si="2"/>
        <v>891093168</v>
      </c>
    </row>
    <row r="25" spans="1:29" ht="13.5">
      <c r="A25" s="48" t="s">
        <v>573</v>
      </c>
      <c r="B25" s="78" t="s">
        <v>455</v>
      </c>
      <c r="C25" s="79" t="s">
        <v>456</v>
      </c>
      <c r="D25" s="80">
        <v>33483083</v>
      </c>
      <c r="E25" s="81">
        <v>2375000</v>
      </c>
      <c r="F25" s="81">
        <v>14695246</v>
      </c>
      <c r="G25" s="81">
        <v>23599481</v>
      </c>
      <c r="H25" s="81">
        <v>34229407</v>
      </c>
      <c r="I25" s="81">
        <v>16700436</v>
      </c>
      <c r="J25" s="81">
        <v>0</v>
      </c>
      <c r="K25" s="81">
        <v>0</v>
      </c>
      <c r="L25" s="81">
        <v>0</v>
      </c>
      <c r="M25" s="81">
        <v>4808270</v>
      </c>
      <c r="N25" s="81">
        <v>0</v>
      </c>
      <c r="O25" s="81">
        <v>0</v>
      </c>
      <c r="P25" s="81">
        <v>300000</v>
      </c>
      <c r="Q25" s="81">
        <v>0</v>
      </c>
      <c r="R25" s="81">
        <v>0</v>
      </c>
      <c r="S25" s="81">
        <v>961721</v>
      </c>
      <c r="T25" s="81">
        <v>1646519</v>
      </c>
      <c r="U25" s="81">
        <v>1361219</v>
      </c>
      <c r="V25" s="81">
        <v>4500000</v>
      </c>
      <c r="W25" s="81">
        <v>0</v>
      </c>
      <c r="X25" s="81">
        <v>0</v>
      </c>
      <c r="Y25" s="82">
        <v>138660382</v>
      </c>
      <c r="Z25" s="80">
        <v>64412974</v>
      </c>
      <c r="AA25" s="81">
        <v>53621787</v>
      </c>
      <c r="AB25" s="81">
        <v>20625621</v>
      </c>
      <c r="AC25" s="83">
        <v>138660382</v>
      </c>
    </row>
    <row r="26" spans="1:29" ht="13.5">
      <c r="A26" s="48" t="s">
        <v>573</v>
      </c>
      <c r="B26" s="78" t="s">
        <v>457</v>
      </c>
      <c r="C26" s="79" t="s">
        <v>458</v>
      </c>
      <c r="D26" s="80">
        <v>19995000</v>
      </c>
      <c r="E26" s="81">
        <v>29440958</v>
      </c>
      <c r="F26" s="81">
        <v>21118639</v>
      </c>
      <c r="G26" s="81">
        <v>52606403</v>
      </c>
      <c r="H26" s="81">
        <v>47776089</v>
      </c>
      <c r="I26" s="81">
        <v>22438569</v>
      </c>
      <c r="J26" s="81">
        <v>0</v>
      </c>
      <c r="K26" s="81">
        <v>0</v>
      </c>
      <c r="L26" s="81">
        <v>0</v>
      </c>
      <c r="M26" s="81">
        <v>25271547</v>
      </c>
      <c r="N26" s="81">
        <v>0</v>
      </c>
      <c r="O26" s="81">
        <v>0</v>
      </c>
      <c r="P26" s="81">
        <v>52969858</v>
      </c>
      <c r="Q26" s="81">
        <v>0</v>
      </c>
      <c r="R26" s="81">
        <v>0</v>
      </c>
      <c r="S26" s="81">
        <v>7895975</v>
      </c>
      <c r="T26" s="81">
        <v>1025000</v>
      </c>
      <c r="U26" s="81">
        <v>760000</v>
      </c>
      <c r="V26" s="81">
        <v>22440402</v>
      </c>
      <c r="W26" s="81">
        <v>0</v>
      </c>
      <c r="X26" s="81">
        <v>0</v>
      </c>
      <c r="Y26" s="82">
        <v>303738440</v>
      </c>
      <c r="Z26" s="80">
        <v>86515635</v>
      </c>
      <c r="AA26" s="81">
        <v>92949009</v>
      </c>
      <c r="AB26" s="81">
        <v>124273796</v>
      </c>
      <c r="AC26" s="83">
        <v>303738440</v>
      </c>
    </row>
    <row r="27" spans="1:29" ht="13.5">
      <c r="A27" s="48" t="s">
        <v>573</v>
      </c>
      <c r="B27" s="78" t="s">
        <v>459</v>
      </c>
      <c r="C27" s="79" t="s">
        <v>460</v>
      </c>
      <c r="D27" s="80">
        <v>8960757</v>
      </c>
      <c r="E27" s="81">
        <v>500000</v>
      </c>
      <c r="F27" s="81">
        <v>6215946</v>
      </c>
      <c r="G27" s="81">
        <v>3560000</v>
      </c>
      <c r="H27" s="81">
        <v>32810840</v>
      </c>
      <c r="I27" s="81">
        <v>380000</v>
      </c>
      <c r="J27" s="81">
        <v>0</v>
      </c>
      <c r="K27" s="81">
        <v>0</v>
      </c>
      <c r="L27" s="81">
        <v>0</v>
      </c>
      <c r="M27" s="81">
        <v>3575000</v>
      </c>
      <c r="N27" s="81">
        <v>0</v>
      </c>
      <c r="O27" s="81">
        <v>0</v>
      </c>
      <c r="P27" s="81">
        <v>100000</v>
      </c>
      <c r="Q27" s="81">
        <v>0</v>
      </c>
      <c r="R27" s="81">
        <v>0</v>
      </c>
      <c r="S27" s="81">
        <v>2806400</v>
      </c>
      <c r="T27" s="81">
        <v>321565</v>
      </c>
      <c r="U27" s="81">
        <v>800300</v>
      </c>
      <c r="V27" s="81">
        <v>2459000</v>
      </c>
      <c r="W27" s="81">
        <v>0</v>
      </c>
      <c r="X27" s="81">
        <v>0</v>
      </c>
      <c r="Y27" s="82">
        <v>62489808</v>
      </c>
      <c r="Z27" s="80">
        <v>13596130</v>
      </c>
      <c r="AA27" s="81">
        <v>36683367</v>
      </c>
      <c r="AB27" s="81">
        <v>12210311</v>
      </c>
      <c r="AC27" s="83">
        <v>62489808</v>
      </c>
    </row>
    <row r="28" spans="1:29" ht="13.5">
      <c r="A28" s="48" t="s">
        <v>573</v>
      </c>
      <c r="B28" s="78" t="s">
        <v>461</v>
      </c>
      <c r="C28" s="79" t="s">
        <v>462</v>
      </c>
      <c r="D28" s="80">
        <v>6017391</v>
      </c>
      <c r="E28" s="81">
        <v>0</v>
      </c>
      <c r="F28" s="81">
        <v>1739130</v>
      </c>
      <c r="G28" s="81">
        <v>6119262</v>
      </c>
      <c r="H28" s="81">
        <v>290000</v>
      </c>
      <c r="I28" s="81">
        <v>0</v>
      </c>
      <c r="J28" s="81">
        <v>0</v>
      </c>
      <c r="K28" s="81">
        <v>0</v>
      </c>
      <c r="L28" s="81">
        <v>0</v>
      </c>
      <c r="M28" s="81">
        <v>4338261</v>
      </c>
      <c r="N28" s="81">
        <v>0</v>
      </c>
      <c r="O28" s="81">
        <v>0</v>
      </c>
      <c r="P28" s="81">
        <v>445000</v>
      </c>
      <c r="Q28" s="81">
        <v>0</v>
      </c>
      <c r="R28" s="81">
        <v>0</v>
      </c>
      <c r="S28" s="81">
        <v>1010000</v>
      </c>
      <c r="T28" s="81">
        <v>224300</v>
      </c>
      <c r="U28" s="81">
        <v>940700</v>
      </c>
      <c r="V28" s="81">
        <v>1000000</v>
      </c>
      <c r="W28" s="81">
        <v>0</v>
      </c>
      <c r="X28" s="81">
        <v>0</v>
      </c>
      <c r="Y28" s="82">
        <v>22124044</v>
      </c>
      <c r="Z28" s="80">
        <v>16124044</v>
      </c>
      <c r="AA28" s="81">
        <v>0</v>
      </c>
      <c r="AB28" s="81">
        <v>6000000</v>
      </c>
      <c r="AC28" s="83">
        <v>22124044</v>
      </c>
    </row>
    <row r="29" spans="1:29" ht="13.5">
      <c r="A29" s="48" t="s">
        <v>574</v>
      </c>
      <c r="B29" s="78" t="s">
        <v>522</v>
      </c>
      <c r="C29" s="79" t="s">
        <v>523</v>
      </c>
      <c r="D29" s="80">
        <v>0</v>
      </c>
      <c r="E29" s="81">
        <v>0</v>
      </c>
      <c r="F29" s="81">
        <v>0</v>
      </c>
      <c r="G29" s="81">
        <v>0</v>
      </c>
      <c r="H29" s="81">
        <v>0</v>
      </c>
      <c r="I29" s="81">
        <v>4900000</v>
      </c>
      <c r="J29" s="81">
        <v>0</v>
      </c>
      <c r="K29" s="81">
        <v>0</v>
      </c>
      <c r="L29" s="81">
        <v>0</v>
      </c>
      <c r="M29" s="81">
        <v>1000000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200000</v>
      </c>
      <c r="T29" s="81">
        <v>65000</v>
      </c>
      <c r="U29" s="81">
        <v>2300000</v>
      </c>
      <c r="V29" s="81">
        <v>0</v>
      </c>
      <c r="W29" s="81">
        <v>0</v>
      </c>
      <c r="X29" s="81">
        <v>0</v>
      </c>
      <c r="Y29" s="82">
        <v>8465000</v>
      </c>
      <c r="Z29" s="80">
        <v>2100000</v>
      </c>
      <c r="AA29" s="81">
        <v>4900000</v>
      </c>
      <c r="AB29" s="81">
        <v>1465000</v>
      </c>
      <c r="AC29" s="83">
        <v>8465000</v>
      </c>
    </row>
    <row r="30" spans="1:29" ht="12.75">
      <c r="A30" s="49"/>
      <c r="B30" s="84" t="s">
        <v>632</v>
      </c>
      <c r="C30" s="85"/>
      <c r="D30" s="86">
        <f aca="true" t="shared" si="3" ref="D30:AC30">SUM(D25:D29)</f>
        <v>68456231</v>
      </c>
      <c r="E30" s="87">
        <f t="shared" si="3"/>
        <v>32315958</v>
      </c>
      <c r="F30" s="87">
        <f t="shared" si="3"/>
        <v>43768961</v>
      </c>
      <c r="G30" s="87">
        <f t="shared" si="3"/>
        <v>85885146</v>
      </c>
      <c r="H30" s="87">
        <f t="shared" si="3"/>
        <v>115106336</v>
      </c>
      <c r="I30" s="87">
        <f t="shared" si="3"/>
        <v>44419005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38993078</v>
      </c>
      <c r="N30" s="87">
        <f t="shared" si="3"/>
        <v>0</v>
      </c>
      <c r="O30" s="87">
        <f t="shared" si="3"/>
        <v>0</v>
      </c>
      <c r="P30" s="87">
        <f t="shared" si="3"/>
        <v>53814858</v>
      </c>
      <c r="Q30" s="87">
        <f t="shared" si="3"/>
        <v>0</v>
      </c>
      <c r="R30" s="87">
        <f t="shared" si="3"/>
        <v>0</v>
      </c>
      <c r="S30" s="87">
        <f t="shared" si="3"/>
        <v>12874096</v>
      </c>
      <c r="T30" s="87">
        <f t="shared" si="3"/>
        <v>3282384</v>
      </c>
      <c r="U30" s="87">
        <f t="shared" si="3"/>
        <v>6162219</v>
      </c>
      <c r="V30" s="87">
        <f t="shared" si="3"/>
        <v>30399402</v>
      </c>
      <c r="W30" s="87">
        <f t="shared" si="3"/>
        <v>0</v>
      </c>
      <c r="X30" s="87">
        <f t="shared" si="3"/>
        <v>0</v>
      </c>
      <c r="Y30" s="88">
        <f t="shared" si="3"/>
        <v>535477674</v>
      </c>
      <c r="Z30" s="86">
        <f t="shared" si="3"/>
        <v>182748783</v>
      </c>
      <c r="AA30" s="87">
        <f t="shared" si="3"/>
        <v>188154163</v>
      </c>
      <c r="AB30" s="87">
        <f t="shared" si="3"/>
        <v>164574728</v>
      </c>
      <c r="AC30" s="89">
        <f t="shared" si="3"/>
        <v>535477674</v>
      </c>
    </row>
    <row r="31" spans="1:29" ht="13.5">
      <c r="A31" s="48" t="s">
        <v>573</v>
      </c>
      <c r="B31" s="78" t="s">
        <v>463</v>
      </c>
      <c r="C31" s="79" t="s">
        <v>464</v>
      </c>
      <c r="D31" s="80">
        <v>0</v>
      </c>
      <c r="E31" s="81">
        <v>0</v>
      </c>
      <c r="F31" s="81">
        <v>0</v>
      </c>
      <c r="G31" s="81">
        <v>27867139</v>
      </c>
      <c r="H31" s="81">
        <v>30000000</v>
      </c>
      <c r="I31" s="81">
        <v>0</v>
      </c>
      <c r="J31" s="81">
        <v>0</v>
      </c>
      <c r="K31" s="81">
        <v>0</v>
      </c>
      <c r="L31" s="81">
        <v>0</v>
      </c>
      <c r="M31" s="81">
        <v>5454211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2">
        <v>63321350</v>
      </c>
      <c r="Z31" s="80">
        <v>63321350</v>
      </c>
      <c r="AA31" s="81">
        <v>0</v>
      </c>
      <c r="AB31" s="81">
        <v>0</v>
      </c>
      <c r="AC31" s="83">
        <v>63321350</v>
      </c>
    </row>
    <row r="32" spans="1:29" ht="13.5">
      <c r="A32" s="48" t="s">
        <v>573</v>
      </c>
      <c r="B32" s="78" t="s">
        <v>465</v>
      </c>
      <c r="C32" s="79" t="s">
        <v>466</v>
      </c>
      <c r="D32" s="80">
        <v>11050000</v>
      </c>
      <c r="E32" s="81">
        <v>0</v>
      </c>
      <c r="F32" s="81">
        <v>27638533</v>
      </c>
      <c r="G32" s="81">
        <v>19196623</v>
      </c>
      <c r="H32" s="81">
        <v>18971441</v>
      </c>
      <c r="I32" s="81">
        <v>100000</v>
      </c>
      <c r="J32" s="81">
        <v>0</v>
      </c>
      <c r="K32" s="81">
        <v>0</v>
      </c>
      <c r="L32" s="81">
        <v>30000</v>
      </c>
      <c r="M32" s="81">
        <v>17828008</v>
      </c>
      <c r="N32" s="81">
        <v>0</v>
      </c>
      <c r="O32" s="81">
        <v>0</v>
      </c>
      <c r="P32" s="81">
        <v>417953</v>
      </c>
      <c r="Q32" s="81">
        <v>0</v>
      </c>
      <c r="R32" s="81">
        <v>0</v>
      </c>
      <c r="S32" s="81">
        <v>854000</v>
      </c>
      <c r="T32" s="81">
        <v>1034320</v>
      </c>
      <c r="U32" s="81">
        <v>4200461</v>
      </c>
      <c r="V32" s="81">
        <v>3800000</v>
      </c>
      <c r="W32" s="81">
        <v>0</v>
      </c>
      <c r="X32" s="81">
        <v>0</v>
      </c>
      <c r="Y32" s="82">
        <v>105121339</v>
      </c>
      <c r="Z32" s="80">
        <v>22182133</v>
      </c>
      <c r="AA32" s="81">
        <v>63494213</v>
      </c>
      <c r="AB32" s="81">
        <v>19444993</v>
      </c>
      <c r="AC32" s="83">
        <v>105121339</v>
      </c>
    </row>
    <row r="33" spans="1:29" ht="13.5">
      <c r="A33" s="48" t="s">
        <v>573</v>
      </c>
      <c r="B33" s="78" t="s">
        <v>467</v>
      </c>
      <c r="C33" s="79" t="s">
        <v>468</v>
      </c>
      <c r="D33" s="80">
        <v>45174224</v>
      </c>
      <c r="E33" s="81">
        <v>5000000</v>
      </c>
      <c r="F33" s="81">
        <v>30957783</v>
      </c>
      <c r="G33" s="81">
        <v>41547557</v>
      </c>
      <c r="H33" s="81">
        <v>33936845</v>
      </c>
      <c r="I33" s="81">
        <v>650000</v>
      </c>
      <c r="J33" s="81">
        <v>0</v>
      </c>
      <c r="K33" s="81">
        <v>0</v>
      </c>
      <c r="L33" s="81">
        <v>800000</v>
      </c>
      <c r="M33" s="81">
        <v>24166578</v>
      </c>
      <c r="N33" s="81">
        <v>0</v>
      </c>
      <c r="O33" s="81">
        <v>1069566</v>
      </c>
      <c r="P33" s="81">
        <v>9006000</v>
      </c>
      <c r="Q33" s="81">
        <v>0</v>
      </c>
      <c r="R33" s="81">
        <v>31000</v>
      </c>
      <c r="S33" s="81">
        <v>1855200</v>
      </c>
      <c r="T33" s="81">
        <v>1658600</v>
      </c>
      <c r="U33" s="81">
        <v>2923520</v>
      </c>
      <c r="V33" s="81">
        <v>7802500</v>
      </c>
      <c r="W33" s="81">
        <v>0</v>
      </c>
      <c r="X33" s="81">
        <v>0</v>
      </c>
      <c r="Y33" s="82">
        <v>206579373</v>
      </c>
      <c r="Z33" s="80">
        <v>66993043</v>
      </c>
      <c r="AA33" s="81">
        <v>33030000</v>
      </c>
      <c r="AB33" s="81">
        <v>106556330</v>
      </c>
      <c r="AC33" s="83">
        <v>206579373</v>
      </c>
    </row>
    <row r="34" spans="1:29" ht="13.5">
      <c r="A34" s="48" t="s">
        <v>573</v>
      </c>
      <c r="B34" s="78" t="s">
        <v>105</v>
      </c>
      <c r="C34" s="79" t="s">
        <v>106</v>
      </c>
      <c r="D34" s="80">
        <v>27542991</v>
      </c>
      <c r="E34" s="81">
        <v>3500000</v>
      </c>
      <c r="F34" s="81">
        <v>66445530</v>
      </c>
      <c r="G34" s="81">
        <v>107422518</v>
      </c>
      <c r="H34" s="81">
        <v>91967620</v>
      </c>
      <c r="I34" s="81">
        <v>2700000</v>
      </c>
      <c r="J34" s="81">
        <v>0</v>
      </c>
      <c r="K34" s="81">
        <v>0</v>
      </c>
      <c r="L34" s="81">
        <v>3933000</v>
      </c>
      <c r="M34" s="81">
        <v>26489023</v>
      </c>
      <c r="N34" s="81">
        <v>0</v>
      </c>
      <c r="O34" s="81">
        <v>300000</v>
      </c>
      <c r="P34" s="81">
        <v>10935500</v>
      </c>
      <c r="Q34" s="81">
        <v>0</v>
      </c>
      <c r="R34" s="81">
        <v>1200000</v>
      </c>
      <c r="S34" s="81">
        <v>4093500</v>
      </c>
      <c r="T34" s="81">
        <v>2252500</v>
      </c>
      <c r="U34" s="81">
        <v>14637000</v>
      </c>
      <c r="V34" s="81">
        <v>24556031</v>
      </c>
      <c r="W34" s="81">
        <v>0</v>
      </c>
      <c r="X34" s="81">
        <v>0</v>
      </c>
      <c r="Y34" s="82">
        <v>387975213</v>
      </c>
      <c r="Z34" s="80">
        <v>67623806</v>
      </c>
      <c r="AA34" s="81">
        <v>244441063</v>
      </c>
      <c r="AB34" s="81">
        <v>75910344</v>
      </c>
      <c r="AC34" s="83">
        <v>387975213</v>
      </c>
    </row>
    <row r="35" spans="1:29" ht="13.5">
      <c r="A35" s="48" t="s">
        <v>573</v>
      </c>
      <c r="B35" s="78" t="s">
        <v>469</v>
      </c>
      <c r="C35" s="79" t="s">
        <v>470</v>
      </c>
      <c r="D35" s="80">
        <v>9306228</v>
      </c>
      <c r="E35" s="81">
        <v>0</v>
      </c>
      <c r="F35" s="81">
        <v>6158696</v>
      </c>
      <c r="G35" s="81">
        <v>46488523</v>
      </c>
      <c r="H35" s="81">
        <v>2640116</v>
      </c>
      <c r="I35" s="81">
        <v>7356842</v>
      </c>
      <c r="J35" s="81">
        <v>0</v>
      </c>
      <c r="K35" s="81">
        <v>0</v>
      </c>
      <c r="L35" s="81">
        <v>0</v>
      </c>
      <c r="M35" s="81">
        <v>3972609</v>
      </c>
      <c r="N35" s="81">
        <v>0</v>
      </c>
      <c r="O35" s="81">
        <v>0</v>
      </c>
      <c r="P35" s="81">
        <v>330000</v>
      </c>
      <c r="Q35" s="81">
        <v>0</v>
      </c>
      <c r="R35" s="81">
        <v>296958</v>
      </c>
      <c r="S35" s="81">
        <v>1008593</v>
      </c>
      <c r="T35" s="81">
        <v>1527345</v>
      </c>
      <c r="U35" s="81">
        <v>545000</v>
      </c>
      <c r="V35" s="81">
        <v>3012694</v>
      </c>
      <c r="W35" s="81">
        <v>0</v>
      </c>
      <c r="X35" s="81">
        <v>0</v>
      </c>
      <c r="Y35" s="82">
        <v>82643604</v>
      </c>
      <c r="Z35" s="80">
        <v>56055837</v>
      </c>
      <c r="AA35" s="81">
        <v>16500000</v>
      </c>
      <c r="AB35" s="81">
        <v>10087767</v>
      </c>
      <c r="AC35" s="83">
        <v>82643604</v>
      </c>
    </row>
    <row r="36" spans="1:29" ht="13.5">
      <c r="A36" s="48" t="s">
        <v>573</v>
      </c>
      <c r="B36" s="78" t="s">
        <v>471</v>
      </c>
      <c r="C36" s="79" t="s">
        <v>472</v>
      </c>
      <c r="D36" s="80">
        <v>13615434</v>
      </c>
      <c r="E36" s="81">
        <v>0</v>
      </c>
      <c r="F36" s="81">
        <v>13557466</v>
      </c>
      <c r="G36" s="81">
        <v>14041486</v>
      </c>
      <c r="H36" s="81">
        <v>16157827</v>
      </c>
      <c r="I36" s="81">
        <v>0</v>
      </c>
      <c r="J36" s="81">
        <v>0</v>
      </c>
      <c r="K36" s="81">
        <v>0</v>
      </c>
      <c r="L36" s="81">
        <v>0</v>
      </c>
      <c r="M36" s="81">
        <v>8979670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3659979</v>
      </c>
      <c r="T36" s="81">
        <v>289000</v>
      </c>
      <c r="U36" s="81">
        <v>1461000</v>
      </c>
      <c r="V36" s="81">
        <v>1816000</v>
      </c>
      <c r="W36" s="81">
        <v>0</v>
      </c>
      <c r="X36" s="81">
        <v>0</v>
      </c>
      <c r="Y36" s="82">
        <v>73577862</v>
      </c>
      <c r="Z36" s="80">
        <v>27431542</v>
      </c>
      <c r="AA36" s="81">
        <v>0</v>
      </c>
      <c r="AB36" s="81">
        <v>46146320</v>
      </c>
      <c r="AC36" s="83">
        <v>73577862</v>
      </c>
    </row>
    <row r="37" spans="1:29" ht="13.5">
      <c r="A37" s="48" t="s">
        <v>573</v>
      </c>
      <c r="B37" s="78" t="s">
        <v>473</v>
      </c>
      <c r="C37" s="79" t="s">
        <v>474</v>
      </c>
      <c r="D37" s="80">
        <v>30716365</v>
      </c>
      <c r="E37" s="81">
        <v>250000</v>
      </c>
      <c r="F37" s="81">
        <v>17898000</v>
      </c>
      <c r="G37" s="81">
        <v>47550875</v>
      </c>
      <c r="H37" s="81">
        <v>25442000</v>
      </c>
      <c r="I37" s="81">
        <v>4400000</v>
      </c>
      <c r="J37" s="81">
        <v>0</v>
      </c>
      <c r="K37" s="81">
        <v>400000</v>
      </c>
      <c r="L37" s="81">
        <v>0</v>
      </c>
      <c r="M37" s="81">
        <v>18753000</v>
      </c>
      <c r="N37" s="81">
        <v>0</v>
      </c>
      <c r="O37" s="81">
        <v>0</v>
      </c>
      <c r="P37" s="81">
        <v>6401000</v>
      </c>
      <c r="Q37" s="81">
        <v>0</v>
      </c>
      <c r="R37" s="81">
        <v>0</v>
      </c>
      <c r="S37" s="81">
        <v>2571500</v>
      </c>
      <c r="T37" s="81">
        <v>157000</v>
      </c>
      <c r="U37" s="81">
        <v>1338000</v>
      </c>
      <c r="V37" s="81">
        <v>1700000</v>
      </c>
      <c r="W37" s="81">
        <v>360140</v>
      </c>
      <c r="X37" s="81">
        <v>0</v>
      </c>
      <c r="Y37" s="82">
        <v>157937880</v>
      </c>
      <c r="Z37" s="80">
        <v>44349650</v>
      </c>
      <c r="AA37" s="81">
        <v>71809365</v>
      </c>
      <c r="AB37" s="81">
        <v>41778865</v>
      </c>
      <c r="AC37" s="83">
        <v>157937880</v>
      </c>
    </row>
    <row r="38" spans="1:29" ht="13.5">
      <c r="A38" s="48" t="s">
        <v>574</v>
      </c>
      <c r="B38" s="78" t="s">
        <v>544</v>
      </c>
      <c r="C38" s="79" t="s">
        <v>545</v>
      </c>
      <c r="D38" s="8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1500000</v>
      </c>
      <c r="N38" s="81">
        <v>0</v>
      </c>
      <c r="O38" s="81">
        <v>0</v>
      </c>
      <c r="P38" s="81">
        <v>250000</v>
      </c>
      <c r="Q38" s="81">
        <v>0</v>
      </c>
      <c r="R38" s="81">
        <v>0</v>
      </c>
      <c r="S38" s="81">
        <v>925000</v>
      </c>
      <c r="T38" s="81">
        <v>160000</v>
      </c>
      <c r="U38" s="81">
        <v>0</v>
      </c>
      <c r="V38" s="81">
        <v>300000</v>
      </c>
      <c r="W38" s="81">
        <v>5000000</v>
      </c>
      <c r="X38" s="81">
        <v>0</v>
      </c>
      <c r="Y38" s="82">
        <v>8135000</v>
      </c>
      <c r="Z38" s="80">
        <v>0</v>
      </c>
      <c r="AA38" s="81">
        <v>0</v>
      </c>
      <c r="AB38" s="81">
        <v>8135000</v>
      </c>
      <c r="AC38" s="83">
        <v>8135000</v>
      </c>
    </row>
    <row r="39" spans="1:29" ht="12.75">
      <c r="A39" s="49"/>
      <c r="B39" s="84" t="s">
        <v>633</v>
      </c>
      <c r="C39" s="85"/>
      <c r="D39" s="86">
        <f aca="true" t="shared" si="4" ref="D39:AC39">SUM(D31:D38)</f>
        <v>137405242</v>
      </c>
      <c r="E39" s="87">
        <f t="shared" si="4"/>
        <v>8750000</v>
      </c>
      <c r="F39" s="87">
        <f t="shared" si="4"/>
        <v>162656008</v>
      </c>
      <c r="G39" s="87">
        <f t="shared" si="4"/>
        <v>304114721</v>
      </c>
      <c r="H39" s="87">
        <f t="shared" si="4"/>
        <v>219115849</v>
      </c>
      <c r="I39" s="87">
        <f t="shared" si="4"/>
        <v>15206842</v>
      </c>
      <c r="J39" s="87">
        <f t="shared" si="4"/>
        <v>0</v>
      </c>
      <c r="K39" s="87">
        <f t="shared" si="4"/>
        <v>400000</v>
      </c>
      <c r="L39" s="87">
        <f t="shared" si="4"/>
        <v>4763000</v>
      </c>
      <c r="M39" s="87">
        <f t="shared" si="4"/>
        <v>107143099</v>
      </c>
      <c r="N39" s="87">
        <f t="shared" si="4"/>
        <v>0</v>
      </c>
      <c r="O39" s="87">
        <f t="shared" si="4"/>
        <v>1369566</v>
      </c>
      <c r="P39" s="87">
        <f t="shared" si="4"/>
        <v>27340453</v>
      </c>
      <c r="Q39" s="87">
        <f t="shared" si="4"/>
        <v>0</v>
      </c>
      <c r="R39" s="87">
        <f t="shared" si="4"/>
        <v>1527958</v>
      </c>
      <c r="S39" s="87">
        <f t="shared" si="4"/>
        <v>14967772</v>
      </c>
      <c r="T39" s="87">
        <f t="shared" si="4"/>
        <v>7078765</v>
      </c>
      <c r="U39" s="87">
        <f t="shared" si="4"/>
        <v>25104981</v>
      </c>
      <c r="V39" s="87">
        <f t="shared" si="4"/>
        <v>42987225</v>
      </c>
      <c r="W39" s="87">
        <f t="shared" si="4"/>
        <v>5360140</v>
      </c>
      <c r="X39" s="87">
        <f t="shared" si="4"/>
        <v>0</v>
      </c>
      <c r="Y39" s="88">
        <f t="shared" si="4"/>
        <v>1085291621</v>
      </c>
      <c r="Z39" s="86">
        <f t="shared" si="4"/>
        <v>347957361</v>
      </c>
      <c r="AA39" s="87">
        <f t="shared" si="4"/>
        <v>429274641</v>
      </c>
      <c r="AB39" s="87">
        <f t="shared" si="4"/>
        <v>308059619</v>
      </c>
      <c r="AC39" s="89">
        <f t="shared" si="4"/>
        <v>1085291621</v>
      </c>
    </row>
    <row r="40" spans="1:29" ht="13.5">
      <c r="A40" s="48" t="s">
        <v>573</v>
      </c>
      <c r="B40" s="78" t="s">
        <v>475</v>
      </c>
      <c r="C40" s="79" t="s">
        <v>476</v>
      </c>
      <c r="D40" s="80">
        <v>0</v>
      </c>
      <c r="E40" s="81">
        <v>0</v>
      </c>
      <c r="F40" s="81">
        <v>0</v>
      </c>
      <c r="G40" s="81">
        <v>7078550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1827000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1100000</v>
      </c>
      <c r="V40" s="81">
        <v>0</v>
      </c>
      <c r="W40" s="81">
        <v>0</v>
      </c>
      <c r="X40" s="81">
        <v>0</v>
      </c>
      <c r="Y40" s="82">
        <v>10005550</v>
      </c>
      <c r="Z40" s="80">
        <v>10005550</v>
      </c>
      <c r="AA40" s="81">
        <v>0</v>
      </c>
      <c r="AB40" s="81">
        <v>0</v>
      </c>
      <c r="AC40" s="83">
        <v>10005550</v>
      </c>
    </row>
    <row r="41" spans="1:29" ht="13.5">
      <c r="A41" s="48" t="s">
        <v>573</v>
      </c>
      <c r="B41" s="78" t="s">
        <v>477</v>
      </c>
      <c r="C41" s="79" t="s">
        <v>478</v>
      </c>
      <c r="D41" s="80">
        <v>5384230</v>
      </c>
      <c r="E41" s="81">
        <v>1337437</v>
      </c>
      <c r="F41" s="81">
        <v>854498</v>
      </c>
      <c r="G41" s="81">
        <v>2736593</v>
      </c>
      <c r="H41" s="81">
        <v>5438498</v>
      </c>
      <c r="I41" s="81">
        <v>0</v>
      </c>
      <c r="J41" s="81">
        <v>0</v>
      </c>
      <c r="K41" s="81">
        <v>0</v>
      </c>
      <c r="L41" s="81">
        <v>0</v>
      </c>
      <c r="M41" s="81">
        <v>2556702</v>
      </c>
      <c r="N41" s="81">
        <v>0</v>
      </c>
      <c r="O41" s="81">
        <v>0</v>
      </c>
      <c r="P41" s="81">
        <v>4546405</v>
      </c>
      <c r="Q41" s="81">
        <v>0</v>
      </c>
      <c r="R41" s="81">
        <v>0</v>
      </c>
      <c r="S41" s="81">
        <v>254117</v>
      </c>
      <c r="T41" s="81">
        <v>0</v>
      </c>
      <c r="U41" s="81">
        <v>541517</v>
      </c>
      <c r="V41" s="81">
        <v>813833</v>
      </c>
      <c r="W41" s="81">
        <v>0</v>
      </c>
      <c r="X41" s="81">
        <v>0</v>
      </c>
      <c r="Y41" s="82">
        <v>24463830</v>
      </c>
      <c r="Z41" s="80">
        <v>16033956</v>
      </c>
      <c r="AA41" s="81">
        <v>0</v>
      </c>
      <c r="AB41" s="81">
        <v>0</v>
      </c>
      <c r="AC41" s="83">
        <v>16033956</v>
      </c>
    </row>
    <row r="42" spans="1:29" ht="13.5">
      <c r="A42" s="48" t="s">
        <v>573</v>
      </c>
      <c r="B42" s="78" t="s">
        <v>479</v>
      </c>
      <c r="C42" s="79" t="s">
        <v>480</v>
      </c>
      <c r="D42" s="80">
        <v>1830764</v>
      </c>
      <c r="E42" s="81">
        <v>0</v>
      </c>
      <c r="F42" s="81">
        <v>7320000</v>
      </c>
      <c r="G42" s="81">
        <v>9256192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3118044</v>
      </c>
      <c r="N42" s="81">
        <v>0</v>
      </c>
      <c r="O42" s="81">
        <v>0</v>
      </c>
      <c r="P42" s="81">
        <v>8000000</v>
      </c>
      <c r="Q42" s="81">
        <v>0</v>
      </c>
      <c r="R42" s="81">
        <v>0</v>
      </c>
      <c r="S42" s="81">
        <v>852000</v>
      </c>
      <c r="T42" s="81">
        <v>120000</v>
      </c>
      <c r="U42" s="81">
        <v>3600000</v>
      </c>
      <c r="V42" s="81">
        <v>1800000</v>
      </c>
      <c r="W42" s="81">
        <v>0</v>
      </c>
      <c r="X42" s="81">
        <v>0</v>
      </c>
      <c r="Y42" s="82">
        <v>35897000</v>
      </c>
      <c r="Z42" s="80">
        <v>34005000</v>
      </c>
      <c r="AA42" s="81">
        <v>0</v>
      </c>
      <c r="AB42" s="81">
        <v>1892000</v>
      </c>
      <c r="AC42" s="83">
        <v>35897000</v>
      </c>
    </row>
    <row r="43" spans="1:29" ht="13.5">
      <c r="A43" s="48" t="s">
        <v>574</v>
      </c>
      <c r="B43" s="78" t="s">
        <v>560</v>
      </c>
      <c r="C43" s="79" t="s">
        <v>561</v>
      </c>
      <c r="D43" s="80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174000</v>
      </c>
      <c r="T43" s="81">
        <v>241100</v>
      </c>
      <c r="U43" s="81">
        <v>13000</v>
      </c>
      <c r="V43" s="81">
        <v>0</v>
      </c>
      <c r="W43" s="81">
        <v>0</v>
      </c>
      <c r="X43" s="81">
        <v>0</v>
      </c>
      <c r="Y43" s="82">
        <v>428100</v>
      </c>
      <c r="Z43" s="80">
        <v>0</v>
      </c>
      <c r="AA43" s="81">
        <v>0</v>
      </c>
      <c r="AB43" s="81">
        <v>428100</v>
      </c>
      <c r="AC43" s="83">
        <v>428100</v>
      </c>
    </row>
    <row r="44" spans="1:29" ht="12.75">
      <c r="A44" s="49"/>
      <c r="B44" s="84" t="s">
        <v>634</v>
      </c>
      <c r="C44" s="85"/>
      <c r="D44" s="86">
        <f aca="true" t="shared" si="5" ref="D44:AC44">SUM(D40:D43)</f>
        <v>7214994</v>
      </c>
      <c r="E44" s="87">
        <f t="shared" si="5"/>
        <v>1337437</v>
      </c>
      <c r="F44" s="87">
        <f t="shared" si="5"/>
        <v>8174498</v>
      </c>
      <c r="G44" s="87">
        <f t="shared" si="5"/>
        <v>19071335</v>
      </c>
      <c r="H44" s="87">
        <f t="shared" si="5"/>
        <v>5438498</v>
      </c>
      <c r="I44" s="87">
        <f t="shared" si="5"/>
        <v>0</v>
      </c>
      <c r="J44" s="87">
        <f t="shared" si="5"/>
        <v>0</v>
      </c>
      <c r="K44" s="87">
        <f t="shared" si="5"/>
        <v>0</v>
      </c>
      <c r="L44" s="87">
        <f t="shared" si="5"/>
        <v>0</v>
      </c>
      <c r="M44" s="87">
        <f t="shared" si="5"/>
        <v>7501746</v>
      </c>
      <c r="N44" s="87">
        <f t="shared" si="5"/>
        <v>0</v>
      </c>
      <c r="O44" s="87">
        <f t="shared" si="5"/>
        <v>0</v>
      </c>
      <c r="P44" s="87">
        <f t="shared" si="5"/>
        <v>12546405</v>
      </c>
      <c r="Q44" s="87">
        <f t="shared" si="5"/>
        <v>0</v>
      </c>
      <c r="R44" s="87">
        <f t="shared" si="5"/>
        <v>0</v>
      </c>
      <c r="S44" s="87">
        <f t="shared" si="5"/>
        <v>1280117</v>
      </c>
      <c r="T44" s="87">
        <f t="shared" si="5"/>
        <v>361100</v>
      </c>
      <c r="U44" s="87">
        <f t="shared" si="5"/>
        <v>5254517</v>
      </c>
      <c r="V44" s="87">
        <f t="shared" si="5"/>
        <v>2613833</v>
      </c>
      <c r="W44" s="87">
        <f t="shared" si="5"/>
        <v>0</v>
      </c>
      <c r="X44" s="87">
        <f t="shared" si="5"/>
        <v>0</v>
      </c>
      <c r="Y44" s="88">
        <f t="shared" si="5"/>
        <v>70794480</v>
      </c>
      <c r="Z44" s="86">
        <f t="shared" si="5"/>
        <v>60044506</v>
      </c>
      <c r="AA44" s="87">
        <f t="shared" si="5"/>
        <v>0</v>
      </c>
      <c r="AB44" s="87">
        <f t="shared" si="5"/>
        <v>2320100</v>
      </c>
      <c r="AC44" s="89">
        <f t="shared" si="5"/>
        <v>62364606</v>
      </c>
    </row>
    <row r="45" spans="1:29" ht="12.75">
      <c r="A45" s="50"/>
      <c r="B45" s="90" t="s">
        <v>635</v>
      </c>
      <c r="C45" s="91"/>
      <c r="D45" s="92">
        <f aca="true" t="shared" si="6" ref="D45:AC45">SUM(D9,D11:D16,D18:D23,D25:D29,D31:D38,D40:D43)</f>
        <v>2375877816</v>
      </c>
      <c r="E45" s="93">
        <f t="shared" si="6"/>
        <v>389303075</v>
      </c>
      <c r="F45" s="93">
        <f t="shared" si="6"/>
        <v>1333288389</v>
      </c>
      <c r="G45" s="93">
        <f t="shared" si="6"/>
        <v>1705027898</v>
      </c>
      <c r="H45" s="93">
        <f t="shared" si="6"/>
        <v>2352374572</v>
      </c>
      <c r="I45" s="93">
        <f t="shared" si="6"/>
        <v>563309433</v>
      </c>
      <c r="J45" s="93">
        <f t="shared" si="6"/>
        <v>0</v>
      </c>
      <c r="K45" s="93">
        <f t="shared" si="6"/>
        <v>29594499</v>
      </c>
      <c r="L45" s="93">
        <f t="shared" si="6"/>
        <v>79845355</v>
      </c>
      <c r="M45" s="93">
        <f t="shared" si="6"/>
        <v>1158446199</v>
      </c>
      <c r="N45" s="93">
        <f t="shared" si="6"/>
        <v>1080000</v>
      </c>
      <c r="O45" s="93">
        <f t="shared" si="6"/>
        <v>70642463</v>
      </c>
      <c r="P45" s="93">
        <f t="shared" si="6"/>
        <v>1138633250</v>
      </c>
      <c r="Q45" s="93">
        <f t="shared" si="6"/>
        <v>0</v>
      </c>
      <c r="R45" s="93">
        <f t="shared" si="6"/>
        <v>81245415</v>
      </c>
      <c r="S45" s="93">
        <f t="shared" si="6"/>
        <v>367884149</v>
      </c>
      <c r="T45" s="93">
        <f t="shared" si="6"/>
        <v>110640416</v>
      </c>
      <c r="U45" s="93">
        <f t="shared" si="6"/>
        <v>313999789</v>
      </c>
      <c r="V45" s="93">
        <f t="shared" si="6"/>
        <v>848345789</v>
      </c>
      <c r="W45" s="93">
        <f t="shared" si="6"/>
        <v>24300140</v>
      </c>
      <c r="X45" s="93">
        <f t="shared" si="6"/>
        <v>0</v>
      </c>
      <c r="Y45" s="94">
        <f t="shared" si="6"/>
        <v>12943838647</v>
      </c>
      <c r="Z45" s="92">
        <f t="shared" si="6"/>
        <v>4276041970</v>
      </c>
      <c r="AA45" s="93">
        <f t="shared" si="6"/>
        <v>3319075002</v>
      </c>
      <c r="AB45" s="93">
        <f t="shared" si="6"/>
        <v>5325304206</v>
      </c>
      <c r="AC45" s="95">
        <f t="shared" si="6"/>
        <v>12920421178</v>
      </c>
    </row>
    <row r="46" spans="1:29" ht="13.5">
      <c r="A46" s="51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3.5">
      <c r="A47" s="52"/>
      <c r="B47" s="127" t="s">
        <v>50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47:T4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8" width="10.7109375" style="3" customWidth="1"/>
    <col min="29" max="29" width="11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ht="15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2"/>
      <c r="AE2" s="2"/>
      <c r="AF2" s="2"/>
      <c r="AG2" s="2"/>
    </row>
    <row r="3" spans="1:29" ht="16.5" customHeight="1">
      <c r="A3" s="5"/>
      <c r="B3" s="126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s="10" customFormat="1" ht="81.75" customHeight="1">
      <c r="A5" s="11"/>
      <c r="B5" s="12" t="s">
        <v>3</v>
      </c>
      <c r="C5" s="13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51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>
      <c r="A9" s="27"/>
      <c r="B9" s="53" t="s">
        <v>52</v>
      </c>
      <c r="C9" s="54" t="s">
        <v>53</v>
      </c>
      <c r="D9" s="55">
        <v>631473966</v>
      </c>
      <c r="E9" s="56">
        <v>40610000</v>
      </c>
      <c r="F9" s="56">
        <v>185118964</v>
      </c>
      <c r="G9" s="56">
        <v>187988950</v>
      </c>
      <c r="H9" s="56">
        <v>341870942</v>
      </c>
      <c r="I9" s="56">
        <v>4000000</v>
      </c>
      <c r="J9" s="56">
        <v>0</v>
      </c>
      <c r="K9" s="56">
        <v>0</v>
      </c>
      <c r="L9" s="56">
        <v>4000000</v>
      </c>
      <c r="M9" s="56">
        <v>54750000</v>
      </c>
      <c r="N9" s="57">
        <v>1500000</v>
      </c>
      <c r="O9" s="56">
        <v>0</v>
      </c>
      <c r="P9" s="56">
        <v>45880000</v>
      </c>
      <c r="Q9" s="56">
        <v>0</v>
      </c>
      <c r="R9" s="56">
        <v>58014200</v>
      </c>
      <c r="S9" s="56">
        <v>5430800</v>
      </c>
      <c r="T9" s="56">
        <v>21734366</v>
      </c>
      <c r="U9" s="56">
        <v>18406038</v>
      </c>
      <c r="V9" s="57">
        <v>59460371</v>
      </c>
      <c r="W9" s="58">
        <v>0</v>
      </c>
      <c r="X9" s="57">
        <v>0</v>
      </c>
      <c r="Y9" s="59">
        <v>1660238597</v>
      </c>
      <c r="Z9" s="58">
        <v>806269169</v>
      </c>
      <c r="AA9" s="57">
        <v>230800142</v>
      </c>
      <c r="AB9" s="57">
        <v>623019286</v>
      </c>
      <c r="AC9" s="59">
        <v>1660088597</v>
      </c>
    </row>
    <row r="10" spans="1:29" s="10" customFormat="1" ht="12.75">
      <c r="A10" s="27"/>
      <c r="B10" s="53" t="s">
        <v>54</v>
      </c>
      <c r="C10" s="54" t="s">
        <v>55</v>
      </c>
      <c r="D10" s="55">
        <v>1792055687</v>
      </c>
      <c r="E10" s="56">
        <v>312957403</v>
      </c>
      <c r="F10" s="56">
        <v>919891036</v>
      </c>
      <c r="G10" s="56">
        <v>1032458380</v>
      </c>
      <c r="H10" s="56">
        <v>1713824604</v>
      </c>
      <c r="I10" s="56">
        <v>462025245</v>
      </c>
      <c r="J10" s="56">
        <v>0</v>
      </c>
      <c r="K10" s="56">
        <v>29194499</v>
      </c>
      <c r="L10" s="56">
        <v>72885561</v>
      </c>
      <c r="M10" s="56">
        <v>887968721</v>
      </c>
      <c r="N10" s="57">
        <v>30000</v>
      </c>
      <c r="O10" s="56">
        <v>51722897</v>
      </c>
      <c r="P10" s="56">
        <v>961675081</v>
      </c>
      <c r="Q10" s="56">
        <v>0</v>
      </c>
      <c r="R10" s="56">
        <v>71864572</v>
      </c>
      <c r="S10" s="56">
        <v>317191880</v>
      </c>
      <c r="T10" s="56">
        <v>89861326</v>
      </c>
      <c r="U10" s="56">
        <v>238482516</v>
      </c>
      <c r="V10" s="57">
        <v>727267373</v>
      </c>
      <c r="W10" s="58">
        <v>0</v>
      </c>
      <c r="X10" s="57">
        <v>0</v>
      </c>
      <c r="Y10" s="59">
        <v>9681356781</v>
      </c>
      <c r="Z10" s="58">
        <v>2883814158</v>
      </c>
      <c r="AA10" s="57">
        <v>2500000000</v>
      </c>
      <c r="AB10" s="57">
        <v>4282555028</v>
      </c>
      <c r="AC10" s="59">
        <v>9666369186</v>
      </c>
    </row>
    <row r="11" spans="1:29" s="10" customFormat="1" ht="12.75">
      <c r="A11" s="27"/>
      <c r="B11" s="53" t="s">
        <v>56</v>
      </c>
      <c r="C11" s="54" t="s">
        <v>57</v>
      </c>
      <c r="D11" s="55">
        <v>707048075</v>
      </c>
      <c r="E11" s="56">
        <v>8200000</v>
      </c>
      <c r="F11" s="56">
        <v>488590800</v>
      </c>
      <c r="G11" s="56">
        <v>632886764</v>
      </c>
      <c r="H11" s="56">
        <v>217043000</v>
      </c>
      <c r="I11" s="56">
        <v>101700000</v>
      </c>
      <c r="J11" s="56">
        <v>0</v>
      </c>
      <c r="K11" s="56">
        <v>0</v>
      </c>
      <c r="L11" s="56">
        <v>373319768</v>
      </c>
      <c r="M11" s="56">
        <v>665598575</v>
      </c>
      <c r="N11" s="57">
        <v>0</v>
      </c>
      <c r="O11" s="56">
        <v>963439000</v>
      </c>
      <c r="P11" s="56">
        <v>547715714</v>
      </c>
      <c r="Q11" s="56">
        <v>0</v>
      </c>
      <c r="R11" s="56">
        <v>0</v>
      </c>
      <c r="S11" s="56">
        <v>326662</v>
      </c>
      <c r="T11" s="56">
        <v>33465752</v>
      </c>
      <c r="U11" s="56">
        <v>54170535</v>
      </c>
      <c r="V11" s="57">
        <v>136473000</v>
      </c>
      <c r="W11" s="58">
        <v>0</v>
      </c>
      <c r="X11" s="57">
        <v>0</v>
      </c>
      <c r="Y11" s="59">
        <v>4929977645</v>
      </c>
      <c r="Z11" s="58">
        <v>2240665239</v>
      </c>
      <c r="AA11" s="57">
        <v>1976039247</v>
      </c>
      <c r="AB11" s="57">
        <v>713273159</v>
      </c>
      <c r="AC11" s="59">
        <v>4929977645</v>
      </c>
    </row>
    <row r="12" spans="1:29" s="10" customFormat="1" ht="12.75">
      <c r="A12" s="27"/>
      <c r="B12" s="53" t="s">
        <v>58</v>
      </c>
      <c r="C12" s="54" t="s">
        <v>59</v>
      </c>
      <c r="D12" s="55">
        <v>1786808000</v>
      </c>
      <c r="E12" s="56">
        <v>61654000</v>
      </c>
      <c r="F12" s="56">
        <v>425663000</v>
      </c>
      <c r="G12" s="56">
        <v>357092000</v>
      </c>
      <c r="H12" s="56">
        <v>298215000</v>
      </c>
      <c r="I12" s="56">
        <v>95028000</v>
      </c>
      <c r="J12" s="56">
        <v>0</v>
      </c>
      <c r="K12" s="56">
        <v>62347000</v>
      </c>
      <c r="L12" s="56">
        <v>9900000</v>
      </c>
      <c r="M12" s="56">
        <v>375270000</v>
      </c>
      <c r="N12" s="57">
        <v>2250000</v>
      </c>
      <c r="O12" s="56">
        <v>19638000</v>
      </c>
      <c r="P12" s="56">
        <v>725326000</v>
      </c>
      <c r="Q12" s="56">
        <v>0</v>
      </c>
      <c r="R12" s="56">
        <v>77409000</v>
      </c>
      <c r="S12" s="56">
        <v>55300000</v>
      </c>
      <c r="T12" s="56">
        <v>48986000</v>
      </c>
      <c r="U12" s="56">
        <v>155225000</v>
      </c>
      <c r="V12" s="57">
        <v>233753000</v>
      </c>
      <c r="W12" s="58">
        <v>2905000</v>
      </c>
      <c r="X12" s="57">
        <v>0</v>
      </c>
      <c r="Y12" s="59">
        <v>4792769000</v>
      </c>
      <c r="Z12" s="58">
        <v>3528323000</v>
      </c>
      <c r="AA12" s="57">
        <v>1023498000</v>
      </c>
      <c r="AB12" s="57">
        <v>240948000</v>
      </c>
      <c r="AC12" s="59">
        <v>4792769000</v>
      </c>
    </row>
    <row r="13" spans="1:29" s="10" customFormat="1" ht="12.75">
      <c r="A13" s="27"/>
      <c r="B13" s="53" t="s">
        <v>60</v>
      </c>
      <c r="C13" s="54" t="s">
        <v>61</v>
      </c>
      <c r="D13" s="55">
        <v>1499782693</v>
      </c>
      <c r="E13" s="56">
        <v>74987999</v>
      </c>
      <c r="F13" s="56">
        <v>267000000</v>
      </c>
      <c r="G13" s="56">
        <v>907466658</v>
      </c>
      <c r="H13" s="56">
        <v>276558000</v>
      </c>
      <c r="I13" s="56">
        <v>85307000</v>
      </c>
      <c r="J13" s="56">
        <v>0</v>
      </c>
      <c r="K13" s="56">
        <v>0</v>
      </c>
      <c r="L13" s="56">
        <v>81100000</v>
      </c>
      <c r="M13" s="56">
        <v>400373000</v>
      </c>
      <c r="N13" s="57">
        <v>0</v>
      </c>
      <c r="O13" s="56">
        <v>123116000</v>
      </c>
      <c r="P13" s="56">
        <v>627690655</v>
      </c>
      <c r="Q13" s="56">
        <v>22000000</v>
      </c>
      <c r="R13" s="56">
        <v>302901000</v>
      </c>
      <c r="S13" s="56">
        <v>90510000</v>
      </c>
      <c r="T13" s="56">
        <v>26861000</v>
      </c>
      <c r="U13" s="56">
        <v>270300000</v>
      </c>
      <c r="V13" s="57">
        <v>266500000</v>
      </c>
      <c r="W13" s="58">
        <v>500000</v>
      </c>
      <c r="X13" s="57">
        <v>6000000</v>
      </c>
      <c r="Y13" s="59">
        <v>5328954005</v>
      </c>
      <c r="Z13" s="58">
        <v>1636484993</v>
      </c>
      <c r="AA13" s="57">
        <v>2225286012</v>
      </c>
      <c r="AB13" s="57">
        <v>1467183000</v>
      </c>
      <c r="AC13" s="59">
        <v>5328954005</v>
      </c>
    </row>
    <row r="14" spans="1:29" s="10" customFormat="1" ht="12.75">
      <c r="A14" s="27"/>
      <c r="B14" s="53" t="s">
        <v>62</v>
      </c>
      <c r="C14" s="54" t="s">
        <v>63</v>
      </c>
      <c r="D14" s="55">
        <v>197850887</v>
      </c>
      <c r="E14" s="56">
        <v>0</v>
      </c>
      <c r="F14" s="56">
        <v>132650005</v>
      </c>
      <c r="G14" s="56">
        <v>263737552</v>
      </c>
      <c r="H14" s="56">
        <v>162556720</v>
      </c>
      <c r="I14" s="56">
        <v>19000271</v>
      </c>
      <c r="J14" s="56">
        <v>0</v>
      </c>
      <c r="K14" s="56">
        <v>0</v>
      </c>
      <c r="L14" s="56">
        <v>0</v>
      </c>
      <c r="M14" s="56">
        <v>75562695</v>
      </c>
      <c r="N14" s="57">
        <v>0</v>
      </c>
      <c r="O14" s="56">
        <v>0</v>
      </c>
      <c r="P14" s="56">
        <v>2255185</v>
      </c>
      <c r="Q14" s="56">
        <v>0</v>
      </c>
      <c r="R14" s="56">
        <v>0</v>
      </c>
      <c r="S14" s="56">
        <v>21242904</v>
      </c>
      <c r="T14" s="56">
        <v>132361</v>
      </c>
      <c r="U14" s="56">
        <v>7196373</v>
      </c>
      <c r="V14" s="57">
        <v>254377286</v>
      </c>
      <c r="W14" s="58">
        <v>0</v>
      </c>
      <c r="X14" s="57">
        <v>0</v>
      </c>
      <c r="Y14" s="59">
        <v>1136562239</v>
      </c>
      <c r="Z14" s="58">
        <v>923464351</v>
      </c>
      <c r="AA14" s="57">
        <v>85179220</v>
      </c>
      <c r="AB14" s="57">
        <v>127918668</v>
      </c>
      <c r="AC14" s="59">
        <v>1136562239</v>
      </c>
    </row>
    <row r="15" spans="1:29" s="10" customFormat="1" ht="12.75">
      <c r="A15" s="27"/>
      <c r="B15" s="53" t="s">
        <v>64</v>
      </c>
      <c r="C15" s="54" t="s">
        <v>65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7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7">
        <v>0</v>
      </c>
      <c r="W15" s="58">
        <v>0</v>
      </c>
      <c r="X15" s="57">
        <v>0</v>
      </c>
      <c r="Y15" s="59">
        <v>0</v>
      </c>
      <c r="Z15" s="58">
        <v>0</v>
      </c>
      <c r="AA15" s="57">
        <v>0</v>
      </c>
      <c r="AB15" s="57">
        <v>0</v>
      </c>
      <c r="AC15" s="59">
        <v>0</v>
      </c>
    </row>
    <row r="16" spans="1:29" s="10" customFormat="1" ht="12.75">
      <c r="A16" s="27"/>
      <c r="B16" s="53" t="s">
        <v>66</v>
      </c>
      <c r="C16" s="54" t="s">
        <v>67</v>
      </c>
      <c r="D16" s="55">
        <v>978015779</v>
      </c>
      <c r="E16" s="56">
        <v>126250000</v>
      </c>
      <c r="F16" s="56">
        <v>632234954</v>
      </c>
      <c r="G16" s="56">
        <v>520580649</v>
      </c>
      <c r="H16" s="56">
        <v>454746621</v>
      </c>
      <c r="I16" s="56">
        <v>173200000</v>
      </c>
      <c r="J16" s="56">
        <v>0</v>
      </c>
      <c r="K16" s="56">
        <v>0</v>
      </c>
      <c r="L16" s="56">
        <v>10000000</v>
      </c>
      <c r="M16" s="56">
        <v>356799000</v>
      </c>
      <c r="N16" s="57">
        <v>0</v>
      </c>
      <c r="O16" s="56">
        <v>138317176</v>
      </c>
      <c r="P16" s="56">
        <v>151917588</v>
      </c>
      <c r="Q16" s="56">
        <v>12000000</v>
      </c>
      <c r="R16" s="56">
        <v>10000000</v>
      </c>
      <c r="S16" s="56">
        <v>151800000</v>
      </c>
      <c r="T16" s="56">
        <v>26436854</v>
      </c>
      <c r="U16" s="56">
        <v>282255680</v>
      </c>
      <c r="V16" s="57">
        <v>12500000</v>
      </c>
      <c r="W16" s="58">
        <v>491046</v>
      </c>
      <c r="X16" s="57">
        <v>0</v>
      </c>
      <c r="Y16" s="59">
        <v>4037545347</v>
      </c>
      <c r="Z16" s="58">
        <v>2217810091</v>
      </c>
      <c r="AA16" s="57">
        <v>1492500000</v>
      </c>
      <c r="AB16" s="57">
        <v>327235256</v>
      </c>
      <c r="AC16" s="59">
        <v>4037545347</v>
      </c>
    </row>
    <row r="17" spans="1:29" s="10" customFormat="1" ht="12.75">
      <c r="A17" s="27"/>
      <c r="B17" s="105" t="s">
        <v>572</v>
      </c>
      <c r="C17" s="54"/>
      <c r="D17" s="64">
        <f aca="true" t="shared" si="0" ref="D17:AC17">SUM(D9:D16)</f>
        <v>7593035087</v>
      </c>
      <c r="E17" s="65">
        <f t="shared" si="0"/>
        <v>624659402</v>
      </c>
      <c r="F17" s="65">
        <f t="shared" si="0"/>
        <v>3051148759</v>
      </c>
      <c r="G17" s="65">
        <f t="shared" si="0"/>
        <v>3902210953</v>
      </c>
      <c r="H17" s="65">
        <f t="shared" si="0"/>
        <v>3464814887</v>
      </c>
      <c r="I17" s="65">
        <f t="shared" si="0"/>
        <v>940260516</v>
      </c>
      <c r="J17" s="65">
        <f t="shared" si="0"/>
        <v>0</v>
      </c>
      <c r="K17" s="65">
        <f t="shared" si="0"/>
        <v>91541499</v>
      </c>
      <c r="L17" s="65">
        <f t="shared" si="0"/>
        <v>551205329</v>
      </c>
      <c r="M17" s="65">
        <f t="shared" si="0"/>
        <v>2816321991</v>
      </c>
      <c r="N17" s="106">
        <f t="shared" si="0"/>
        <v>3780000</v>
      </c>
      <c r="O17" s="65">
        <f t="shared" si="0"/>
        <v>1296233073</v>
      </c>
      <c r="P17" s="65">
        <f t="shared" si="0"/>
        <v>3062460223</v>
      </c>
      <c r="Q17" s="65">
        <f t="shared" si="0"/>
        <v>34000000</v>
      </c>
      <c r="R17" s="65">
        <f t="shared" si="0"/>
        <v>520188772</v>
      </c>
      <c r="S17" s="65">
        <f t="shared" si="0"/>
        <v>641802246</v>
      </c>
      <c r="T17" s="65">
        <f t="shared" si="0"/>
        <v>247477659</v>
      </c>
      <c r="U17" s="65">
        <f t="shared" si="0"/>
        <v>1026036142</v>
      </c>
      <c r="V17" s="106">
        <f t="shared" si="0"/>
        <v>1690331030</v>
      </c>
      <c r="W17" s="107">
        <f t="shared" si="0"/>
        <v>3896046</v>
      </c>
      <c r="X17" s="106">
        <f t="shared" si="0"/>
        <v>6000000</v>
      </c>
      <c r="Y17" s="68">
        <f t="shared" si="0"/>
        <v>31567403614</v>
      </c>
      <c r="Z17" s="107">
        <f t="shared" si="0"/>
        <v>14236831001</v>
      </c>
      <c r="AA17" s="106">
        <f t="shared" si="0"/>
        <v>9533302621</v>
      </c>
      <c r="AB17" s="106">
        <f t="shared" si="0"/>
        <v>7782132397</v>
      </c>
      <c r="AC17" s="68">
        <f t="shared" si="0"/>
        <v>31552266019</v>
      </c>
    </row>
    <row r="18" spans="1:29" s="10" customFormat="1" ht="12.75">
      <c r="A18" s="29"/>
      <c r="B18" s="108"/>
      <c r="C18" s="109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1"/>
      <c r="P18" s="111"/>
      <c r="Q18" s="111"/>
      <c r="R18" s="111"/>
      <c r="S18" s="111"/>
      <c r="T18" s="111"/>
      <c r="U18" s="111"/>
      <c r="V18" s="112"/>
      <c r="W18" s="113"/>
      <c r="X18" s="112"/>
      <c r="Y18" s="114"/>
      <c r="Z18" s="113"/>
      <c r="AA18" s="112"/>
      <c r="AB18" s="112"/>
      <c r="AC18" s="114"/>
    </row>
    <row r="19" spans="1:29" ht="12.75">
      <c r="A19" s="2"/>
      <c r="B19" s="123" t="s">
        <v>50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2.75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2.75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2:29" ht="12.7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2:29" ht="12.7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2:29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2:29" ht="12.7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2:29" ht="12.7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2:29" ht="12.7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2:29" ht="12.7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2:29" ht="12.7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2:29" ht="12.7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2:29" ht="12.7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2:29" ht="12.7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2:29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2:29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2:2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2:2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2:2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2:2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2:2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2:2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2:2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2:2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2:2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2:2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2:2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2:2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2:2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2:2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2:2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2:2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2:2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2:2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2:2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2:2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2:2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2:2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2:2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2:2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2:2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2:2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2:2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2:2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2:2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2:2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2:2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2:2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2:2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2:2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2:2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2:2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2:2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2:2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2:2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2:2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2:2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2:2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2:2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2:2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2:2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2:2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2:2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2:29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2:29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2:29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2:29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2:29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2:29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2:29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2:29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2:29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2:29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2:29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2:29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2:29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2:29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2:29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2:29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2:29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2:29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2:29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2:29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2:29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2:29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2:29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2:29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2:29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2:29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2:29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2:29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2:29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2:29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2:29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2:29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2:29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2:29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2:29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2:29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2:29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2:29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2:29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2:29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2:29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2:29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2:29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2:29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2:29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2:29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2:29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2:29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2:29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2:29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2:29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2:29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2:29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2:29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2:29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2:29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2:29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2:29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2:29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2:29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2:29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2:29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2:29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2:29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2:29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2:29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2:29" ht="12.75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2:29" ht="12.75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2:29" ht="12.75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2:29" ht="12.75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2:29" ht="12.75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2:29" ht="12.75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2:29" ht="12.75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2:29" ht="12.75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2:29" ht="12.75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2:29" ht="12.75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2:29" ht="12.75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2:29" ht="12.75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2:29" ht="12.75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2:29" ht="12.75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2:29" ht="12.75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2:29" ht="12.75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2:29" ht="12.75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2:29" ht="12.75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2:29" ht="12.75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2:29" ht="12.75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2:29" ht="12.75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2:29" ht="12.75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2:29" ht="12.75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2:29" ht="12.75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2:29" ht="12.75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2:29" ht="12.75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2:29" ht="12.75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2:29" ht="12.75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2:29" ht="12.75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2:29" ht="12.75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2:29" ht="12.75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2:29" ht="12.75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2:29" ht="12.75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2:29" ht="12.7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2:29" ht="12.7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2:29" ht="12.75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2:29" ht="12.75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2:29" ht="12.75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2:29" ht="12.75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2:29" ht="12.75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2:29" ht="12.75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2:29" ht="12.75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2:29" ht="12.75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2:29" ht="12.75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2:29" ht="12.75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2:29" ht="12.75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2:29" ht="12.75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</sheetData>
  <sheetProtection/>
  <mergeCells count="5">
    <mergeCell ref="B2:AC2"/>
    <mergeCell ref="D4:Y4"/>
    <mergeCell ref="Z4:AC4"/>
    <mergeCell ref="B19:AC19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9" width="10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6" customFormat="1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s="10" customFormat="1" ht="81.75" customHeight="1">
      <c r="A5" s="11"/>
      <c r="B5" s="12" t="s">
        <v>3</v>
      </c>
      <c r="C5" s="13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68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 customHeight="1">
      <c r="A9" s="27"/>
      <c r="B9" s="53" t="s">
        <v>69</v>
      </c>
      <c r="C9" s="54" t="s">
        <v>70</v>
      </c>
      <c r="D9" s="55">
        <v>2847023</v>
      </c>
      <c r="E9" s="56">
        <v>0</v>
      </c>
      <c r="F9" s="56">
        <v>9059512</v>
      </c>
      <c r="G9" s="56">
        <v>15668489</v>
      </c>
      <c r="H9" s="56">
        <v>92434668</v>
      </c>
      <c r="I9" s="56">
        <v>11670311</v>
      </c>
      <c r="J9" s="56">
        <v>0</v>
      </c>
      <c r="K9" s="56">
        <v>0</v>
      </c>
      <c r="L9" s="56">
        <v>0</v>
      </c>
      <c r="M9" s="56">
        <v>21566997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7">
        <v>0</v>
      </c>
      <c r="W9" s="58">
        <v>0</v>
      </c>
      <c r="X9" s="57">
        <v>0</v>
      </c>
      <c r="Y9" s="59">
        <v>153247000</v>
      </c>
      <c r="Z9" s="58">
        <v>153247000</v>
      </c>
      <c r="AA9" s="57">
        <v>0</v>
      </c>
      <c r="AB9" s="57">
        <v>0</v>
      </c>
      <c r="AC9" s="60">
        <v>153247000</v>
      </c>
    </row>
    <row r="10" spans="1:29" s="10" customFormat="1" ht="12.75" customHeight="1">
      <c r="A10" s="27"/>
      <c r="B10" s="53" t="s">
        <v>71</v>
      </c>
      <c r="C10" s="54" t="s">
        <v>72</v>
      </c>
      <c r="D10" s="55">
        <v>43469907</v>
      </c>
      <c r="E10" s="56">
        <v>0</v>
      </c>
      <c r="F10" s="56">
        <v>110096125</v>
      </c>
      <c r="G10" s="56">
        <v>47721654</v>
      </c>
      <c r="H10" s="56">
        <v>70109540</v>
      </c>
      <c r="I10" s="56">
        <v>1182338</v>
      </c>
      <c r="J10" s="56">
        <v>0</v>
      </c>
      <c r="K10" s="56">
        <v>0</v>
      </c>
      <c r="L10" s="56">
        <v>0</v>
      </c>
      <c r="M10" s="56">
        <v>32714029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4000000</v>
      </c>
      <c r="T10" s="56">
        <v>3316000</v>
      </c>
      <c r="U10" s="56">
        <v>1100000</v>
      </c>
      <c r="V10" s="57">
        <v>20250000</v>
      </c>
      <c r="W10" s="58">
        <v>0</v>
      </c>
      <c r="X10" s="57">
        <v>0</v>
      </c>
      <c r="Y10" s="59">
        <v>333959593</v>
      </c>
      <c r="Z10" s="58">
        <v>189532750</v>
      </c>
      <c r="AA10" s="57">
        <v>0</v>
      </c>
      <c r="AB10" s="57">
        <v>144426843</v>
      </c>
      <c r="AC10" s="60">
        <v>333959593</v>
      </c>
    </row>
    <row r="11" spans="1:29" s="10" customFormat="1" ht="12.75" customHeight="1">
      <c r="A11" s="27"/>
      <c r="B11" s="53" t="s">
        <v>73</v>
      </c>
      <c r="C11" s="54" t="s">
        <v>74</v>
      </c>
      <c r="D11" s="55">
        <v>47877700</v>
      </c>
      <c r="E11" s="56">
        <v>0</v>
      </c>
      <c r="F11" s="56">
        <v>27552000</v>
      </c>
      <c r="G11" s="56">
        <v>49214183</v>
      </c>
      <c r="H11" s="56">
        <v>0</v>
      </c>
      <c r="I11" s="56">
        <v>29100000</v>
      </c>
      <c r="J11" s="56">
        <v>0</v>
      </c>
      <c r="K11" s="56">
        <v>0</v>
      </c>
      <c r="L11" s="56">
        <v>0</v>
      </c>
      <c r="M11" s="56">
        <v>32992307</v>
      </c>
      <c r="N11" s="56">
        <v>0</v>
      </c>
      <c r="O11" s="56">
        <v>0</v>
      </c>
      <c r="P11" s="56">
        <v>9000000</v>
      </c>
      <c r="Q11" s="56">
        <v>0</v>
      </c>
      <c r="R11" s="56">
        <v>190000</v>
      </c>
      <c r="S11" s="56">
        <v>371902</v>
      </c>
      <c r="T11" s="56">
        <v>2327692</v>
      </c>
      <c r="U11" s="56">
        <v>0</v>
      </c>
      <c r="V11" s="57">
        <v>700000</v>
      </c>
      <c r="W11" s="58">
        <v>0</v>
      </c>
      <c r="X11" s="57">
        <v>0</v>
      </c>
      <c r="Y11" s="59">
        <v>199325784</v>
      </c>
      <c r="Z11" s="58">
        <v>186700924</v>
      </c>
      <c r="AA11" s="57">
        <v>0</v>
      </c>
      <c r="AB11" s="57">
        <v>12624860</v>
      </c>
      <c r="AC11" s="60">
        <v>199325784</v>
      </c>
    </row>
    <row r="12" spans="1:29" s="10" customFormat="1" ht="12.75" customHeight="1">
      <c r="A12" s="27"/>
      <c r="B12" s="53" t="s">
        <v>75</v>
      </c>
      <c r="C12" s="54" t="s">
        <v>76</v>
      </c>
      <c r="D12" s="55">
        <v>90200000</v>
      </c>
      <c r="E12" s="56">
        <v>0</v>
      </c>
      <c r="F12" s="56">
        <v>6500000</v>
      </c>
      <c r="G12" s="56">
        <v>71755000</v>
      </c>
      <c r="H12" s="56">
        <v>63026932</v>
      </c>
      <c r="I12" s="56">
        <v>16812425</v>
      </c>
      <c r="J12" s="56">
        <v>0</v>
      </c>
      <c r="K12" s="56">
        <v>0</v>
      </c>
      <c r="L12" s="56">
        <v>0</v>
      </c>
      <c r="M12" s="56">
        <v>37986000</v>
      </c>
      <c r="N12" s="56">
        <v>0</v>
      </c>
      <c r="O12" s="56">
        <v>0</v>
      </c>
      <c r="P12" s="56">
        <v>259111215</v>
      </c>
      <c r="Q12" s="56">
        <v>0</v>
      </c>
      <c r="R12" s="56">
        <v>11500000</v>
      </c>
      <c r="S12" s="56">
        <v>2000000</v>
      </c>
      <c r="T12" s="56">
        <v>3000000</v>
      </c>
      <c r="U12" s="56">
        <v>5500000</v>
      </c>
      <c r="V12" s="57">
        <v>13500000</v>
      </c>
      <c r="W12" s="58">
        <v>0</v>
      </c>
      <c r="X12" s="57">
        <v>0</v>
      </c>
      <c r="Y12" s="59">
        <v>580891572</v>
      </c>
      <c r="Z12" s="58">
        <v>525641572</v>
      </c>
      <c r="AA12" s="57">
        <v>0</v>
      </c>
      <c r="AB12" s="57">
        <v>55250000</v>
      </c>
      <c r="AC12" s="60">
        <v>580891572</v>
      </c>
    </row>
    <row r="13" spans="1:29" s="10" customFormat="1" ht="12.75" customHeight="1">
      <c r="A13" s="27"/>
      <c r="B13" s="53" t="s">
        <v>77</v>
      </c>
      <c r="C13" s="54" t="s">
        <v>78</v>
      </c>
      <c r="D13" s="55">
        <v>20827111</v>
      </c>
      <c r="E13" s="56">
        <v>0</v>
      </c>
      <c r="F13" s="56">
        <v>0</v>
      </c>
      <c r="G13" s="56">
        <v>3173952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315722</v>
      </c>
      <c r="U13" s="56">
        <v>0</v>
      </c>
      <c r="V13" s="57">
        <v>5000</v>
      </c>
      <c r="W13" s="58">
        <v>0</v>
      </c>
      <c r="X13" s="57">
        <v>0</v>
      </c>
      <c r="Y13" s="59">
        <v>24321785</v>
      </c>
      <c r="Z13" s="58">
        <v>0</v>
      </c>
      <c r="AA13" s="57">
        <v>0</v>
      </c>
      <c r="AB13" s="57">
        <v>173155</v>
      </c>
      <c r="AC13" s="60">
        <v>173155</v>
      </c>
    </row>
    <row r="14" spans="1:29" s="10" customFormat="1" ht="12.75" customHeight="1">
      <c r="A14" s="27"/>
      <c r="B14" s="53" t="s">
        <v>79</v>
      </c>
      <c r="C14" s="54" t="s">
        <v>80</v>
      </c>
      <c r="D14" s="55">
        <v>161325600</v>
      </c>
      <c r="E14" s="56">
        <v>0</v>
      </c>
      <c r="F14" s="56">
        <v>82986700</v>
      </c>
      <c r="G14" s="56">
        <v>274092900</v>
      </c>
      <c r="H14" s="56">
        <v>46604900</v>
      </c>
      <c r="I14" s="56">
        <v>1104000</v>
      </c>
      <c r="J14" s="56">
        <v>0</v>
      </c>
      <c r="K14" s="56">
        <v>8600000</v>
      </c>
      <c r="L14" s="56">
        <v>6482500</v>
      </c>
      <c r="M14" s="56">
        <v>31095000</v>
      </c>
      <c r="N14" s="56">
        <v>0</v>
      </c>
      <c r="O14" s="56">
        <v>0</v>
      </c>
      <c r="P14" s="56">
        <v>25060000</v>
      </c>
      <c r="Q14" s="56">
        <v>0</v>
      </c>
      <c r="R14" s="56">
        <v>828000</v>
      </c>
      <c r="S14" s="56">
        <v>465000</v>
      </c>
      <c r="T14" s="56">
        <v>1375600</v>
      </c>
      <c r="U14" s="56">
        <v>18021100</v>
      </c>
      <c r="V14" s="57">
        <v>13792800</v>
      </c>
      <c r="W14" s="58">
        <v>0</v>
      </c>
      <c r="X14" s="57">
        <v>0</v>
      </c>
      <c r="Y14" s="59">
        <v>671834100</v>
      </c>
      <c r="Z14" s="58">
        <v>183857200</v>
      </c>
      <c r="AA14" s="57">
        <v>157000000</v>
      </c>
      <c r="AB14" s="57">
        <v>330976900</v>
      </c>
      <c r="AC14" s="60">
        <v>671834100</v>
      </c>
    </row>
    <row r="15" spans="1:29" s="10" customFormat="1" ht="12.75" customHeight="1">
      <c r="A15" s="27"/>
      <c r="B15" s="53" t="s">
        <v>81</v>
      </c>
      <c r="C15" s="54" t="s">
        <v>82</v>
      </c>
      <c r="D15" s="55">
        <v>421620062</v>
      </c>
      <c r="E15" s="56">
        <v>0</v>
      </c>
      <c r="F15" s="56">
        <v>20200867</v>
      </c>
      <c r="G15" s="56">
        <v>250087332</v>
      </c>
      <c r="H15" s="56">
        <v>286157000</v>
      </c>
      <c r="I15" s="56">
        <v>7600000</v>
      </c>
      <c r="J15" s="56">
        <v>0</v>
      </c>
      <c r="K15" s="56">
        <v>0</v>
      </c>
      <c r="L15" s="56">
        <v>1500000</v>
      </c>
      <c r="M15" s="56">
        <v>176764213</v>
      </c>
      <c r="N15" s="56">
        <v>0</v>
      </c>
      <c r="O15" s="56">
        <v>5501619</v>
      </c>
      <c r="P15" s="56">
        <v>5720659</v>
      </c>
      <c r="Q15" s="56">
        <v>0</v>
      </c>
      <c r="R15" s="56">
        <v>303584</v>
      </c>
      <c r="S15" s="56">
        <v>2000000</v>
      </c>
      <c r="T15" s="56">
        <v>373225</v>
      </c>
      <c r="U15" s="56">
        <v>3670121</v>
      </c>
      <c r="V15" s="57">
        <v>20000000</v>
      </c>
      <c r="W15" s="58">
        <v>0</v>
      </c>
      <c r="X15" s="57">
        <v>0</v>
      </c>
      <c r="Y15" s="59">
        <v>1201498682</v>
      </c>
      <c r="Z15" s="58">
        <v>875554850</v>
      </c>
      <c r="AA15" s="57">
        <v>234922529</v>
      </c>
      <c r="AB15" s="57">
        <v>91021303</v>
      </c>
      <c r="AC15" s="60">
        <v>1201498682</v>
      </c>
    </row>
    <row r="16" spans="1:29" s="10" customFormat="1" ht="12.75" customHeight="1">
      <c r="A16" s="27"/>
      <c r="B16" s="53" t="s">
        <v>83</v>
      </c>
      <c r="C16" s="54" t="s">
        <v>84</v>
      </c>
      <c r="D16" s="55">
        <v>9999996</v>
      </c>
      <c r="E16" s="56">
        <v>0</v>
      </c>
      <c r="F16" s="56">
        <v>32000012</v>
      </c>
      <c r="G16" s="56">
        <v>18830004</v>
      </c>
      <c r="H16" s="56">
        <v>115720896</v>
      </c>
      <c r="I16" s="56">
        <v>109449968</v>
      </c>
      <c r="J16" s="56">
        <v>0</v>
      </c>
      <c r="K16" s="56">
        <v>0</v>
      </c>
      <c r="L16" s="56">
        <v>0</v>
      </c>
      <c r="M16" s="56">
        <v>3000000</v>
      </c>
      <c r="N16" s="56">
        <v>0</v>
      </c>
      <c r="O16" s="56">
        <v>0</v>
      </c>
      <c r="P16" s="56">
        <v>0</v>
      </c>
      <c r="Q16" s="56">
        <v>0</v>
      </c>
      <c r="R16" s="56">
        <v>3399996</v>
      </c>
      <c r="S16" s="56">
        <v>460008</v>
      </c>
      <c r="T16" s="56">
        <v>100016</v>
      </c>
      <c r="U16" s="56">
        <v>23400012</v>
      </c>
      <c r="V16" s="57">
        <v>9499992</v>
      </c>
      <c r="W16" s="58">
        <v>0</v>
      </c>
      <c r="X16" s="57">
        <v>0</v>
      </c>
      <c r="Y16" s="59">
        <v>325860900</v>
      </c>
      <c r="Z16" s="58">
        <v>169585904</v>
      </c>
      <c r="AA16" s="57">
        <v>0</v>
      </c>
      <c r="AB16" s="57">
        <v>0</v>
      </c>
      <c r="AC16" s="60">
        <v>169585904</v>
      </c>
    </row>
    <row r="17" spans="1:29" s="10" customFormat="1" ht="12.75" customHeight="1">
      <c r="A17" s="27"/>
      <c r="B17" s="53" t="s">
        <v>85</v>
      </c>
      <c r="C17" s="54" t="s">
        <v>86</v>
      </c>
      <c r="D17" s="55">
        <v>26000000</v>
      </c>
      <c r="E17" s="56">
        <v>0</v>
      </c>
      <c r="F17" s="56">
        <v>44001000</v>
      </c>
      <c r="G17" s="56">
        <v>55720982</v>
      </c>
      <c r="H17" s="56">
        <v>76188700</v>
      </c>
      <c r="I17" s="56">
        <v>0</v>
      </c>
      <c r="J17" s="56">
        <v>0</v>
      </c>
      <c r="K17" s="56">
        <v>0</v>
      </c>
      <c r="L17" s="56">
        <v>0</v>
      </c>
      <c r="M17" s="56">
        <v>4000000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610000</v>
      </c>
      <c r="U17" s="56">
        <v>14000000</v>
      </c>
      <c r="V17" s="57">
        <v>25250000</v>
      </c>
      <c r="W17" s="58">
        <v>0</v>
      </c>
      <c r="X17" s="57">
        <v>0</v>
      </c>
      <c r="Y17" s="59">
        <v>245770682</v>
      </c>
      <c r="Z17" s="58">
        <v>201160682</v>
      </c>
      <c r="AA17" s="57">
        <v>0</v>
      </c>
      <c r="AB17" s="57">
        <v>44610000</v>
      </c>
      <c r="AC17" s="60">
        <v>245770682</v>
      </c>
    </row>
    <row r="18" spans="1:29" s="10" customFormat="1" ht="12.75" customHeight="1">
      <c r="A18" s="27"/>
      <c r="B18" s="53" t="s">
        <v>87</v>
      </c>
      <c r="C18" s="54" t="s">
        <v>88</v>
      </c>
      <c r="D18" s="55">
        <v>71828400</v>
      </c>
      <c r="E18" s="56">
        <v>11815000</v>
      </c>
      <c r="F18" s="56">
        <v>158445980</v>
      </c>
      <c r="G18" s="56">
        <v>175493100</v>
      </c>
      <c r="H18" s="56">
        <v>33125000</v>
      </c>
      <c r="I18" s="56">
        <v>9150000</v>
      </c>
      <c r="J18" s="56">
        <v>0</v>
      </c>
      <c r="K18" s="56">
        <v>0</v>
      </c>
      <c r="L18" s="56">
        <v>0</v>
      </c>
      <c r="M18" s="56">
        <v>61136100</v>
      </c>
      <c r="N18" s="56">
        <v>0</v>
      </c>
      <c r="O18" s="56">
        <v>0</v>
      </c>
      <c r="P18" s="56">
        <v>3763050</v>
      </c>
      <c r="Q18" s="56">
        <v>1000000</v>
      </c>
      <c r="R18" s="56">
        <v>4750000</v>
      </c>
      <c r="S18" s="56">
        <v>15490300</v>
      </c>
      <c r="T18" s="56">
        <v>1060000</v>
      </c>
      <c r="U18" s="56">
        <v>119257300</v>
      </c>
      <c r="V18" s="57">
        <v>16090000</v>
      </c>
      <c r="W18" s="58">
        <v>0</v>
      </c>
      <c r="X18" s="57">
        <v>0</v>
      </c>
      <c r="Y18" s="59">
        <v>682404230</v>
      </c>
      <c r="Z18" s="58">
        <v>122219500</v>
      </c>
      <c r="AA18" s="57">
        <v>287800000</v>
      </c>
      <c r="AB18" s="57">
        <v>272384730</v>
      </c>
      <c r="AC18" s="60">
        <v>682404230</v>
      </c>
    </row>
    <row r="19" spans="1:29" s="10" customFormat="1" ht="12.75" customHeight="1">
      <c r="A19" s="27"/>
      <c r="B19" s="53" t="s">
        <v>89</v>
      </c>
      <c r="C19" s="54" t="s">
        <v>90</v>
      </c>
      <c r="D19" s="55">
        <v>204983000</v>
      </c>
      <c r="E19" s="56">
        <v>7000000</v>
      </c>
      <c r="F19" s="56">
        <v>43704000</v>
      </c>
      <c r="G19" s="56">
        <v>77200000</v>
      </c>
      <c r="H19" s="56">
        <v>28000000</v>
      </c>
      <c r="I19" s="56">
        <v>650000</v>
      </c>
      <c r="J19" s="56">
        <v>0</v>
      </c>
      <c r="K19" s="56">
        <v>0</v>
      </c>
      <c r="L19" s="56">
        <v>0</v>
      </c>
      <c r="M19" s="56">
        <v>34050000</v>
      </c>
      <c r="N19" s="56">
        <v>0</v>
      </c>
      <c r="O19" s="56">
        <v>0</v>
      </c>
      <c r="P19" s="56">
        <v>2500000</v>
      </c>
      <c r="Q19" s="56">
        <v>0</v>
      </c>
      <c r="R19" s="56">
        <v>3100000</v>
      </c>
      <c r="S19" s="56">
        <v>0</v>
      </c>
      <c r="T19" s="56">
        <v>2000000</v>
      </c>
      <c r="U19" s="56">
        <v>1000000</v>
      </c>
      <c r="V19" s="57">
        <v>6000000</v>
      </c>
      <c r="W19" s="58">
        <v>0</v>
      </c>
      <c r="X19" s="57">
        <v>0</v>
      </c>
      <c r="Y19" s="59">
        <v>410187000</v>
      </c>
      <c r="Z19" s="58">
        <v>368087000</v>
      </c>
      <c r="AA19" s="57">
        <v>0</v>
      </c>
      <c r="AB19" s="57">
        <v>42100000</v>
      </c>
      <c r="AC19" s="60">
        <v>410187000</v>
      </c>
    </row>
    <row r="20" spans="1:29" s="10" customFormat="1" ht="12.75" customHeight="1">
      <c r="A20" s="27"/>
      <c r="B20" s="53" t="s">
        <v>91</v>
      </c>
      <c r="C20" s="54" t="s">
        <v>92</v>
      </c>
      <c r="D20" s="55">
        <v>33000000</v>
      </c>
      <c r="E20" s="56">
        <v>0</v>
      </c>
      <c r="F20" s="56">
        <v>25658000</v>
      </c>
      <c r="G20" s="56">
        <v>8000000</v>
      </c>
      <c r="H20" s="56">
        <v>65898000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1500000</v>
      </c>
      <c r="P20" s="56">
        <v>0</v>
      </c>
      <c r="Q20" s="56">
        <v>0</v>
      </c>
      <c r="R20" s="56">
        <v>14400000</v>
      </c>
      <c r="S20" s="56">
        <v>2000000</v>
      </c>
      <c r="T20" s="56">
        <v>2000000</v>
      </c>
      <c r="U20" s="56">
        <v>0</v>
      </c>
      <c r="V20" s="57">
        <v>2000000</v>
      </c>
      <c r="W20" s="58">
        <v>0</v>
      </c>
      <c r="X20" s="57">
        <v>0</v>
      </c>
      <c r="Y20" s="59">
        <v>154456000</v>
      </c>
      <c r="Z20" s="58">
        <v>130956000</v>
      </c>
      <c r="AA20" s="57">
        <v>0</v>
      </c>
      <c r="AB20" s="57">
        <v>23500000</v>
      </c>
      <c r="AC20" s="60">
        <v>154456000</v>
      </c>
    </row>
    <row r="21" spans="1:29" s="10" customFormat="1" ht="12.75" customHeight="1">
      <c r="A21" s="27"/>
      <c r="B21" s="53" t="s">
        <v>93</v>
      </c>
      <c r="C21" s="54" t="s">
        <v>94</v>
      </c>
      <c r="D21" s="55">
        <v>62600000</v>
      </c>
      <c r="E21" s="56">
        <v>0</v>
      </c>
      <c r="F21" s="56">
        <v>22897150</v>
      </c>
      <c r="G21" s="56">
        <v>97400000</v>
      </c>
      <c r="H21" s="56">
        <v>65810000</v>
      </c>
      <c r="I21" s="56">
        <v>0</v>
      </c>
      <c r="J21" s="56">
        <v>0</v>
      </c>
      <c r="K21" s="56">
        <v>0</v>
      </c>
      <c r="L21" s="56">
        <v>0</v>
      </c>
      <c r="M21" s="56">
        <v>32775267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7">
        <v>0</v>
      </c>
      <c r="W21" s="58">
        <v>0</v>
      </c>
      <c r="X21" s="57">
        <v>0</v>
      </c>
      <c r="Y21" s="59">
        <v>281482417</v>
      </c>
      <c r="Z21" s="58">
        <v>281482417</v>
      </c>
      <c r="AA21" s="57">
        <v>0</v>
      </c>
      <c r="AB21" s="57">
        <v>0</v>
      </c>
      <c r="AC21" s="60">
        <v>281482417</v>
      </c>
    </row>
    <row r="22" spans="1:29" s="10" customFormat="1" ht="12.75" customHeight="1">
      <c r="A22" s="27"/>
      <c r="B22" s="53" t="s">
        <v>95</v>
      </c>
      <c r="C22" s="54" t="s">
        <v>96</v>
      </c>
      <c r="D22" s="55">
        <v>264530236</v>
      </c>
      <c r="E22" s="56">
        <v>3300000</v>
      </c>
      <c r="F22" s="56">
        <v>38800000</v>
      </c>
      <c r="G22" s="56">
        <v>142300000</v>
      </c>
      <c r="H22" s="56">
        <v>52300000</v>
      </c>
      <c r="I22" s="56">
        <v>0</v>
      </c>
      <c r="J22" s="56">
        <v>0</v>
      </c>
      <c r="K22" s="56">
        <v>0</v>
      </c>
      <c r="L22" s="56">
        <v>0</v>
      </c>
      <c r="M22" s="56">
        <v>8870000</v>
      </c>
      <c r="N22" s="56">
        <v>0</v>
      </c>
      <c r="O22" s="56">
        <v>550000</v>
      </c>
      <c r="P22" s="56">
        <v>25614000</v>
      </c>
      <c r="Q22" s="56">
        <v>0</v>
      </c>
      <c r="R22" s="56">
        <v>28000000</v>
      </c>
      <c r="S22" s="56">
        <v>2949040</v>
      </c>
      <c r="T22" s="56">
        <v>8791221</v>
      </c>
      <c r="U22" s="56">
        <v>2900000</v>
      </c>
      <c r="V22" s="57">
        <v>30500000</v>
      </c>
      <c r="W22" s="58">
        <v>2000000</v>
      </c>
      <c r="X22" s="57">
        <v>0</v>
      </c>
      <c r="Y22" s="59">
        <v>611404497</v>
      </c>
      <c r="Z22" s="58">
        <v>459085997</v>
      </c>
      <c r="AA22" s="57">
        <v>95000000</v>
      </c>
      <c r="AB22" s="57">
        <v>57318500</v>
      </c>
      <c r="AC22" s="60">
        <v>611404497</v>
      </c>
    </row>
    <row r="23" spans="1:29" s="10" customFormat="1" ht="12.75" customHeight="1">
      <c r="A23" s="27"/>
      <c r="B23" s="53" t="s">
        <v>97</v>
      </c>
      <c r="C23" s="54" t="s">
        <v>98</v>
      </c>
      <c r="D23" s="55">
        <v>40648277</v>
      </c>
      <c r="E23" s="56">
        <v>0</v>
      </c>
      <c r="F23" s="56">
        <v>39898912</v>
      </c>
      <c r="G23" s="56">
        <v>11792363</v>
      </c>
      <c r="H23" s="56">
        <v>23146757</v>
      </c>
      <c r="I23" s="56">
        <v>2284437</v>
      </c>
      <c r="J23" s="56">
        <v>0</v>
      </c>
      <c r="K23" s="56">
        <v>0</v>
      </c>
      <c r="L23" s="56">
        <v>0</v>
      </c>
      <c r="M23" s="56">
        <v>45029554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7">
        <v>0</v>
      </c>
      <c r="W23" s="58">
        <v>0</v>
      </c>
      <c r="X23" s="57">
        <v>0</v>
      </c>
      <c r="Y23" s="59">
        <v>162800300</v>
      </c>
      <c r="Z23" s="58">
        <v>162800300</v>
      </c>
      <c r="AA23" s="57">
        <v>0</v>
      </c>
      <c r="AB23" s="57">
        <v>0</v>
      </c>
      <c r="AC23" s="60">
        <v>162800300</v>
      </c>
    </row>
    <row r="24" spans="1:29" s="10" customFormat="1" ht="12.75" customHeight="1">
      <c r="A24" s="27"/>
      <c r="B24" s="53" t="s">
        <v>99</v>
      </c>
      <c r="C24" s="54" t="s">
        <v>100</v>
      </c>
      <c r="D24" s="55">
        <v>42608695</v>
      </c>
      <c r="E24" s="56">
        <v>27826087</v>
      </c>
      <c r="F24" s="56">
        <v>0</v>
      </c>
      <c r="G24" s="56">
        <v>30865898</v>
      </c>
      <c r="H24" s="56">
        <v>8331187</v>
      </c>
      <c r="I24" s="56">
        <v>0</v>
      </c>
      <c r="J24" s="56">
        <v>0</v>
      </c>
      <c r="K24" s="56">
        <v>0</v>
      </c>
      <c r="L24" s="56">
        <v>0</v>
      </c>
      <c r="M24" s="56">
        <v>13260869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4998262</v>
      </c>
      <c r="U24" s="56">
        <v>9065217</v>
      </c>
      <c r="V24" s="57">
        <v>27304349</v>
      </c>
      <c r="W24" s="58">
        <v>0</v>
      </c>
      <c r="X24" s="57">
        <v>0</v>
      </c>
      <c r="Y24" s="59">
        <v>164260564</v>
      </c>
      <c r="Z24" s="58">
        <v>83278941</v>
      </c>
      <c r="AA24" s="57">
        <v>0</v>
      </c>
      <c r="AB24" s="57">
        <v>66020753</v>
      </c>
      <c r="AC24" s="60">
        <v>149299694</v>
      </c>
    </row>
    <row r="25" spans="1:29" s="10" customFormat="1" ht="12.75" customHeight="1">
      <c r="A25" s="27"/>
      <c r="B25" s="53" t="s">
        <v>101</v>
      </c>
      <c r="C25" s="54" t="s">
        <v>102</v>
      </c>
      <c r="D25" s="55">
        <v>87394552</v>
      </c>
      <c r="E25" s="56">
        <v>0</v>
      </c>
      <c r="F25" s="56">
        <v>39250000</v>
      </c>
      <c r="G25" s="56">
        <v>35938539</v>
      </c>
      <c r="H25" s="56">
        <v>16000000</v>
      </c>
      <c r="I25" s="56">
        <v>500000</v>
      </c>
      <c r="J25" s="56">
        <v>0</v>
      </c>
      <c r="K25" s="56">
        <v>0</v>
      </c>
      <c r="L25" s="56">
        <v>596794</v>
      </c>
      <c r="M25" s="56">
        <v>23708392</v>
      </c>
      <c r="N25" s="56">
        <v>0</v>
      </c>
      <c r="O25" s="56">
        <v>0</v>
      </c>
      <c r="P25" s="56">
        <v>5193259</v>
      </c>
      <c r="Q25" s="56">
        <v>0</v>
      </c>
      <c r="R25" s="56">
        <v>1068900</v>
      </c>
      <c r="S25" s="56">
        <v>1366163</v>
      </c>
      <c r="T25" s="56">
        <v>0</v>
      </c>
      <c r="U25" s="56">
        <v>5851159</v>
      </c>
      <c r="V25" s="57">
        <v>104675</v>
      </c>
      <c r="W25" s="58">
        <v>0</v>
      </c>
      <c r="X25" s="57">
        <v>0</v>
      </c>
      <c r="Y25" s="59">
        <v>216972433</v>
      </c>
      <c r="Z25" s="58">
        <v>153671957</v>
      </c>
      <c r="AA25" s="57">
        <v>0</v>
      </c>
      <c r="AB25" s="57">
        <v>63300476</v>
      </c>
      <c r="AC25" s="60">
        <v>216972433</v>
      </c>
    </row>
    <row r="26" spans="1:29" s="10" customFormat="1" ht="12.75" customHeight="1">
      <c r="A26" s="27"/>
      <c r="B26" s="53" t="s">
        <v>103</v>
      </c>
      <c r="C26" s="54" t="s">
        <v>104</v>
      </c>
      <c r="D26" s="55">
        <v>65130000</v>
      </c>
      <c r="E26" s="56">
        <v>4000000</v>
      </c>
      <c r="F26" s="56">
        <v>41850000</v>
      </c>
      <c r="G26" s="56">
        <v>69304511</v>
      </c>
      <c r="H26" s="56">
        <v>69355000</v>
      </c>
      <c r="I26" s="56">
        <v>7500000</v>
      </c>
      <c r="J26" s="56">
        <v>0</v>
      </c>
      <c r="K26" s="56">
        <v>0</v>
      </c>
      <c r="L26" s="56">
        <v>1600000</v>
      </c>
      <c r="M26" s="56">
        <v>21200000</v>
      </c>
      <c r="N26" s="56">
        <v>1000000</v>
      </c>
      <c r="O26" s="56">
        <v>17500000</v>
      </c>
      <c r="P26" s="56">
        <v>56109000</v>
      </c>
      <c r="Q26" s="56">
        <v>0</v>
      </c>
      <c r="R26" s="56">
        <v>0</v>
      </c>
      <c r="S26" s="56">
        <v>4700000</v>
      </c>
      <c r="T26" s="56">
        <v>3166800</v>
      </c>
      <c r="U26" s="56">
        <v>6110000</v>
      </c>
      <c r="V26" s="57">
        <v>7225000</v>
      </c>
      <c r="W26" s="58">
        <v>0</v>
      </c>
      <c r="X26" s="57">
        <v>0</v>
      </c>
      <c r="Y26" s="59">
        <v>375750311</v>
      </c>
      <c r="Z26" s="58">
        <v>145340765</v>
      </c>
      <c r="AA26" s="57">
        <v>102779511</v>
      </c>
      <c r="AB26" s="57">
        <v>127630035</v>
      </c>
      <c r="AC26" s="60">
        <v>375750311</v>
      </c>
    </row>
    <row r="27" spans="1:29" s="10" customFormat="1" ht="12.75" customHeight="1">
      <c r="A27" s="27"/>
      <c r="B27" s="61" t="s">
        <v>105</v>
      </c>
      <c r="C27" s="54" t="s">
        <v>106</v>
      </c>
      <c r="D27" s="55">
        <v>27542991</v>
      </c>
      <c r="E27" s="56">
        <v>3500000</v>
      </c>
      <c r="F27" s="56">
        <v>66445530</v>
      </c>
      <c r="G27" s="56">
        <v>107422518</v>
      </c>
      <c r="H27" s="56">
        <v>91967620</v>
      </c>
      <c r="I27" s="56">
        <v>2700000</v>
      </c>
      <c r="J27" s="56">
        <v>0</v>
      </c>
      <c r="K27" s="56">
        <v>0</v>
      </c>
      <c r="L27" s="56">
        <v>3933000</v>
      </c>
      <c r="M27" s="56">
        <v>26489023</v>
      </c>
      <c r="N27" s="56">
        <v>0</v>
      </c>
      <c r="O27" s="56">
        <v>300000</v>
      </c>
      <c r="P27" s="56">
        <v>10935500</v>
      </c>
      <c r="Q27" s="56">
        <v>0</v>
      </c>
      <c r="R27" s="56">
        <v>1200000</v>
      </c>
      <c r="S27" s="56">
        <v>4093500</v>
      </c>
      <c r="T27" s="56">
        <v>2252500</v>
      </c>
      <c r="U27" s="56">
        <v>14637000</v>
      </c>
      <c r="V27" s="57">
        <v>24556031</v>
      </c>
      <c r="W27" s="58">
        <v>0</v>
      </c>
      <c r="X27" s="57">
        <v>0</v>
      </c>
      <c r="Y27" s="59">
        <v>387975213</v>
      </c>
      <c r="Z27" s="58">
        <v>67623806</v>
      </c>
      <c r="AA27" s="57">
        <v>244441063</v>
      </c>
      <c r="AB27" s="57">
        <v>75910344</v>
      </c>
      <c r="AC27" s="60">
        <v>387975213</v>
      </c>
    </row>
    <row r="28" spans="1:29" s="10" customFormat="1" ht="12.75" customHeight="1">
      <c r="A28" s="28"/>
      <c r="B28" s="62" t="s">
        <v>637</v>
      </c>
      <c r="C28" s="63"/>
      <c r="D28" s="64">
        <f aca="true" t="shared" si="0" ref="D28:AC28">SUM(D9:D27)</f>
        <v>1724433550</v>
      </c>
      <c r="E28" s="65">
        <f t="shared" si="0"/>
        <v>57441087</v>
      </c>
      <c r="F28" s="65">
        <f t="shared" si="0"/>
        <v>809345788</v>
      </c>
      <c r="G28" s="65">
        <f t="shared" si="0"/>
        <v>1541981425</v>
      </c>
      <c r="H28" s="65">
        <f t="shared" si="0"/>
        <v>1204176200</v>
      </c>
      <c r="I28" s="65">
        <f t="shared" si="0"/>
        <v>199703479</v>
      </c>
      <c r="J28" s="65">
        <f t="shared" si="0"/>
        <v>0</v>
      </c>
      <c r="K28" s="65">
        <f t="shared" si="0"/>
        <v>8600000</v>
      </c>
      <c r="L28" s="65">
        <f t="shared" si="0"/>
        <v>14112294</v>
      </c>
      <c r="M28" s="65">
        <f t="shared" si="0"/>
        <v>606637751</v>
      </c>
      <c r="N28" s="65">
        <f t="shared" si="0"/>
        <v>1000000</v>
      </c>
      <c r="O28" s="65">
        <f t="shared" si="0"/>
        <v>25351619</v>
      </c>
      <c r="P28" s="65">
        <f t="shared" si="0"/>
        <v>403006683</v>
      </c>
      <c r="Q28" s="65">
        <f t="shared" si="0"/>
        <v>1000000</v>
      </c>
      <c r="R28" s="65">
        <f t="shared" si="0"/>
        <v>68740480</v>
      </c>
      <c r="S28" s="65">
        <f t="shared" si="0"/>
        <v>39895913</v>
      </c>
      <c r="T28" s="65">
        <f t="shared" si="0"/>
        <v>35687038</v>
      </c>
      <c r="U28" s="65">
        <f t="shared" si="0"/>
        <v>224511909</v>
      </c>
      <c r="V28" s="66">
        <f t="shared" si="0"/>
        <v>216777847</v>
      </c>
      <c r="W28" s="67">
        <f t="shared" si="0"/>
        <v>2000000</v>
      </c>
      <c r="X28" s="66">
        <f t="shared" si="0"/>
        <v>0</v>
      </c>
      <c r="Y28" s="68">
        <f t="shared" si="0"/>
        <v>7184403063</v>
      </c>
      <c r="Z28" s="67">
        <f t="shared" si="0"/>
        <v>4459827565</v>
      </c>
      <c r="AA28" s="66">
        <f t="shared" si="0"/>
        <v>1121943103</v>
      </c>
      <c r="AB28" s="66">
        <f t="shared" si="0"/>
        <v>1407247899</v>
      </c>
      <c r="AC28" s="69">
        <f t="shared" si="0"/>
        <v>6989018567</v>
      </c>
    </row>
    <row r="29" spans="1:29" s="10" customFormat="1" ht="12.75" customHeight="1">
      <c r="A29" s="2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3"/>
      <c r="Y29" s="75"/>
      <c r="Z29" s="74"/>
      <c r="AA29" s="73"/>
      <c r="AB29" s="73"/>
      <c r="AC29" s="75"/>
    </row>
    <row r="30" spans="1:29" s="10" customFormat="1" ht="12.75" customHeight="1">
      <c r="A30" s="30"/>
      <c r="B30" s="123" t="s">
        <v>50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29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2.75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2.75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2.75">
      <c r="A84" s="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2.75">
      <c r="A85" s="2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2.75">
      <c r="A86" s="2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2.75">
      <c r="A87" s="2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2.75">
      <c r="A88" s="2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2.75">
      <c r="A89" s="2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2.75">
      <c r="A90" s="2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2.75">
      <c r="A91" s="2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2.75">
      <c r="A92" s="2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2.75">
      <c r="A93" s="2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2.75">
      <c r="A94" s="2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2:29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2:29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2:2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2:2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2:2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2:2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2:2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2:2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2:2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2:2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2:2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2:2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2:2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2:2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2:2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2:2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2:2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2:2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2:2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2:2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2:2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2:2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2:2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2:2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2:2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2:2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2:2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2:2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2:2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2:2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2:2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2:2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2:2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2:2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2:2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2:2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2:2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2:2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2:2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2:2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2:2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2:2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2:2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2:2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2:2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2:2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2:2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2:2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2:2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2:29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2:29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2:29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2:29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2:29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2:29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2:29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2:29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2:29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2:29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2:29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2:29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2:29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2:29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2:29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2:29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2:29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2:29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2:29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2:29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2:29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2:29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2:29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2:29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2:29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2:29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2:29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2:29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2:29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2:29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2:29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2:29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2:29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2:29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2:29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2:29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2:29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2:29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2:29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2:29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2:29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2:29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2:29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2:29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2:29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2:29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2:29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2:29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2:29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2:29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2:29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2:29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2:29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2:29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2:29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2:29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2:29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2:29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2:29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2:29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2:29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2:29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2:29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2:29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2:29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2:29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2:29" ht="12.75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2:29" ht="12.75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2:29" ht="12.75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2:29" ht="12.75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2:29" ht="12.75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2:29" ht="12.75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2:29" ht="12.75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2:29" ht="12.75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2:29" ht="12.75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2:29" ht="12.75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2:29" ht="12.75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2:29" ht="12.75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2:29" ht="12.75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2:29" ht="12.75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2:29" ht="12.75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2:29" ht="12.75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2:29" ht="12.75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2:29" ht="12.75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2:29" ht="12.75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2:29" ht="12.75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2:29" ht="12.75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2:29" ht="12.75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2:29" ht="12.75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2:29" ht="12.75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2:29" ht="12.75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2:29" ht="12.75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2:29" ht="12.75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2:29" ht="12.75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2:29" ht="12.75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2:29" ht="12.75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2:29" ht="12.75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2:29" ht="12.75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2:29" ht="12.75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2:29" ht="12.7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2:29" ht="12.7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2:29" ht="12.75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2:29" ht="12.75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2:29" ht="12.75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2:29" ht="12.75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2:29" ht="12.75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2:29" ht="12.75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2:29" ht="12.75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2:29" ht="12.75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2:29" ht="12.75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2:29" ht="12.75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2:29" ht="12.75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2:29" ht="12.75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</sheetData>
  <sheetProtection/>
  <mergeCells count="5">
    <mergeCell ref="B2:AC2"/>
    <mergeCell ref="D4:Y4"/>
    <mergeCell ref="Z4:AC4"/>
    <mergeCell ref="B30:AC30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9" width="10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6" customFormat="1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s="10" customFormat="1" ht="81.75" customHeight="1">
      <c r="A5" s="11"/>
      <c r="B5" s="12" t="s">
        <v>3</v>
      </c>
      <c r="C5" s="13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107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 customHeight="1">
      <c r="A9" s="27"/>
      <c r="B9" s="53" t="s">
        <v>52</v>
      </c>
      <c r="C9" s="54" t="s">
        <v>53</v>
      </c>
      <c r="D9" s="55">
        <v>631473966</v>
      </c>
      <c r="E9" s="56">
        <v>40610000</v>
      </c>
      <c r="F9" s="56">
        <v>185118964</v>
      </c>
      <c r="G9" s="56">
        <v>187988950</v>
      </c>
      <c r="H9" s="56">
        <v>341870942</v>
      </c>
      <c r="I9" s="56">
        <v>4000000</v>
      </c>
      <c r="J9" s="56">
        <v>0</v>
      </c>
      <c r="K9" s="56">
        <v>0</v>
      </c>
      <c r="L9" s="56">
        <v>4000000</v>
      </c>
      <c r="M9" s="56">
        <v>54750000</v>
      </c>
      <c r="N9" s="57">
        <v>1500000</v>
      </c>
      <c r="O9" s="56">
        <v>0</v>
      </c>
      <c r="P9" s="56">
        <v>45880000</v>
      </c>
      <c r="Q9" s="56">
        <v>0</v>
      </c>
      <c r="R9" s="56">
        <v>58014200</v>
      </c>
      <c r="S9" s="56">
        <v>5430800</v>
      </c>
      <c r="T9" s="56">
        <v>21734366</v>
      </c>
      <c r="U9" s="56">
        <v>18406038</v>
      </c>
      <c r="V9" s="57">
        <v>59460371</v>
      </c>
      <c r="W9" s="58">
        <v>0</v>
      </c>
      <c r="X9" s="57">
        <v>0</v>
      </c>
      <c r="Y9" s="59">
        <v>1660238597</v>
      </c>
      <c r="Z9" s="58">
        <v>806269169</v>
      </c>
      <c r="AA9" s="57">
        <v>230800142</v>
      </c>
      <c r="AB9" s="57">
        <v>623019286</v>
      </c>
      <c r="AC9" s="60">
        <v>1660088597</v>
      </c>
    </row>
    <row r="10" spans="1:29" s="10" customFormat="1" ht="12.75" customHeight="1">
      <c r="A10" s="27"/>
      <c r="B10" s="53" t="s">
        <v>54</v>
      </c>
      <c r="C10" s="54" t="s">
        <v>55</v>
      </c>
      <c r="D10" s="55">
        <v>1792055687</v>
      </c>
      <c r="E10" s="56">
        <v>312957403</v>
      </c>
      <c r="F10" s="56">
        <v>919891036</v>
      </c>
      <c r="G10" s="56">
        <v>1032458380</v>
      </c>
      <c r="H10" s="56">
        <v>1713824604</v>
      </c>
      <c r="I10" s="56">
        <v>462025245</v>
      </c>
      <c r="J10" s="56">
        <v>0</v>
      </c>
      <c r="K10" s="56">
        <v>29194499</v>
      </c>
      <c r="L10" s="56">
        <v>72885561</v>
      </c>
      <c r="M10" s="56">
        <v>887968721</v>
      </c>
      <c r="N10" s="57">
        <v>30000</v>
      </c>
      <c r="O10" s="56">
        <v>51722897</v>
      </c>
      <c r="P10" s="56">
        <v>961675081</v>
      </c>
      <c r="Q10" s="56">
        <v>0</v>
      </c>
      <c r="R10" s="56">
        <v>71864572</v>
      </c>
      <c r="S10" s="56">
        <v>317191880</v>
      </c>
      <c r="T10" s="56">
        <v>89861326</v>
      </c>
      <c r="U10" s="56">
        <v>238482516</v>
      </c>
      <c r="V10" s="57">
        <v>727267373</v>
      </c>
      <c r="W10" s="58">
        <v>0</v>
      </c>
      <c r="X10" s="57">
        <v>0</v>
      </c>
      <c r="Y10" s="59">
        <v>9681356781</v>
      </c>
      <c r="Z10" s="58">
        <v>2883814158</v>
      </c>
      <c r="AA10" s="57">
        <v>2500000000</v>
      </c>
      <c r="AB10" s="57">
        <v>4282555028</v>
      </c>
      <c r="AC10" s="60">
        <v>9666369186</v>
      </c>
    </row>
    <row r="11" spans="1:29" s="10" customFormat="1" ht="12.75" customHeight="1">
      <c r="A11" s="27"/>
      <c r="B11" s="53" t="s">
        <v>56</v>
      </c>
      <c r="C11" s="54" t="s">
        <v>57</v>
      </c>
      <c r="D11" s="55">
        <v>707048075</v>
      </c>
      <c r="E11" s="56">
        <v>8200000</v>
      </c>
      <c r="F11" s="56">
        <v>488590800</v>
      </c>
      <c r="G11" s="56">
        <v>632886764</v>
      </c>
      <c r="H11" s="56">
        <v>217043000</v>
      </c>
      <c r="I11" s="56">
        <v>101700000</v>
      </c>
      <c r="J11" s="56">
        <v>0</v>
      </c>
      <c r="K11" s="56">
        <v>0</v>
      </c>
      <c r="L11" s="56">
        <v>373319768</v>
      </c>
      <c r="M11" s="56">
        <v>665598575</v>
      </c>
      <c r="N11" s="57">
        <v>0</v>
      </c>
      <c r="O11" s="56">
        <v>963439000</v>
      </c>
      <c r="P11" s="56">
        <v>547715714</v>
      </c>
      <c r="Q11" s="56">
        <v>0</v>
      </c>
      <c r="R11" s="56">
        <v>0</v>
      </c>
      <c r="S11" s="56">
        <v>326662</v>
      </c>
      <c r="T11" s="56">
        <v>33465752</v>
      </c>
      <c r="U11" s="56">
        <v>54170535</v>
      </c>
      <c r="V11" s="57">
        <v>136473000</v>
      </c>
      <c r="W11" s="58">
        <v>0</v>
      </c>
      <c r="X11" s="57">
        <v>0</v>
      </c>
      <c r="Y11" s="59">
        <v>4929977645</v>
      </c>
      <c r="Z11" s="58">
        <v>2240665239</v>
      </c>
      <c r="AA11" s="57">
        <v>1976039247</v>
      </c>
      <c r="AB11" s="57">
        <v>713273159</v>
      </c>
      <c r="AC11" s="60">
        <v>4929977645</v>
      </c>
    </row>
    <row r="12" spans="1:29" s="10" customFormat="1" ht="12.75" customHeight="1">
      <c r="A12" s="27"/>
      <c r="B12" s="53" t="s">
        <v>58</v>
      </c>
      <c r="C12" s="54" t="s">
        <v>59</v>
      </c>
      <c r="D12" s="55">
        <v>1786808000</v>
      </c>
      <c r="E12" s="56">
        <v>61654000</v>
      </c>
      <c r="F12" s="56">
        <v>425663000</v>
      </c>
      <c r="G12" s="56">
        <v>357092000</v>
      </c>
      <c r="H12" s="56">
        <v>298215000</v>
      </c>
      <c r="I12" s="56">
        <v>95028000</v>
      </c>
      <c r="J12" s="56">
        <v>0</v>
      </c>
      <c r="K12" s="56">
        <v>62347000</v>
      </c>
      <c r="L12" s="56">
        <v>9900000</v>
      </c>
      <c r="M12" s="56">
        <v>375270000</v>
      </c>
      <c r="N12" s="57">
        <v>2250000</v>
      </c>
      <c r="O12" s="56">
        <v>19638000</v>
      </c>
      <c r="P12" s="56">
        <v>725326000</v>
      </c>
      <c r="Q12" s="56">
        <v>0</v>
      </c>
      <c r="R12" s="56">
        <v>77409000</v>
      </c>
      <c r="S12" s="56">
        <v>55300000</v>
      </c>
      <c r="T12" s="56">
        <v>48986000</v>
      </c>
      <c r="U12" s="56">
        <v>155225000</v>
      </c>
      <c r="V12" s="57">
        <v>233753000</v>
      </c>
      <c r="W12" s="58">
        <v>2905000</v>
      </c>
      <c r="X12" s="57">
        <v>0</v>
      </c>
      <c r="Y12" s="59">
        <v>4792769000</v>
      </c>
      <c r="Z12" s="58">
        <v>3528323000</v>
      </c>
      <c r="AA12" s="57">
        <v>1023498000</v>
      </c>
      <c r="AB12" s="57">
        <v>240948000</v>
      </c>
      <c r="AC12" s="60">
        <v>4792769000</v>
      </c>
    </row>
    <row r="13" spans="1:29" s="10" customFormat="1" ht="12.75" customHeight="1">
      <c r="A13" s="27"/>
      <c r="B13" s="53" t="s">
        <v>60</v>
      </c>
      <c r="C13" s="54" t="s">
        <v>61</v>
      </c>
      <c r="D13" s="55">
        <v>1499782693</v>
      </c>
      <c r="E13" s="56">
        <v>74987999</v>
      </c>
      <c r="F13" s="56">
        <v>267000000</v>
      </c>
      <c r="G13" s="56">
        <v>907466658</v>
      </c>
      <c r="H13" s="56">
        <v>276558000</v>
      </c>
      <c r="I13" s="56">
        <v>85307000</v>
      </c>
      <c r="J13" s="56">
        <v>0</v>
      </c>
      <c r="K13" s="56">
        <v>0</v>
      </c>
      <c r="L13" s="56">
        <v>81100000</v>
      </c>
      <c r="M13" s="56">
        <v>400373000</v>
      </c>
      <c r="N13" s="57">
        <v>0</v>
      </c>
      <c r="O13" s="56">
        <v>123116000</v>
      </c>
      <c r="P13" s="56">
        <v>627690655</v>
      </c>
      <c r="Q13" s="56">
        <v>22000000</v>
      </c>
      <c r="R13" s="56">
        <v>302901000</v>
      </c>
      <c r="S13" s="56">
        <v>90510000</v>
      </c>
      <c r="T13" s="56">
        <v>26861000</v>
      </c>
      <c r="U13" s="56">
        <v>270300000</v>
      </c>
      <c r="V13" s="57">
        <v>266500000</v>
      </c>
      <c r="W13" s="58">
        <v>500000</v>
      </c>
      <c r="X13" s="57">
        <v>6000000</v>
      </c>
      <c r="Y13" s="59">
        <v>5328954005</v>
      </c>
      <c r="Z13" s="58">
        <v>1636484993</v>
      </c>
      <c r="AA13" s="57">
        <v>2225286012</v>
      </c>
      <c r="AB13" s="57">
        <v>1467183000</v>
      </c>
      <c r="AC13" s="60">
        <v>5328954005</v>
      </c>
    </row>
    <row r="14" spans="1:29" s="10" customFormat="1" ht="12.75" customHeight="1">
      <c r="A14" s="27"/>
      <c r="B14" s="53" t="s">
        <v>62</v>
      </c>
      <c r="C14" s="54" t="s">
        <v>63</v>
      </c>
      <c r="D14" s="55">
        <v>197850887</v>
      </c>
      <c r="E14" s="56">
        <v>0</v>
      </c>
      <c r="F14" s="56">
        <v>132650005</v>
      </c>
      <c r="G14" s="56">
        <v>263737552</v>
      </c>
      <c r="H14" s="56">
        <v>162556720</v>
      </c>
      <c r="I14" s="56">
        <v>19000271</v>
      </c>
      <c r="J14" s="56">
        <v>0</v>
      </c>
      <c r="K14" s="56">
        <v>0</v>
      </c>
      <c r="L14" s="56">
        <v>0</v>
      </c>
      <c r="M14" s="56">
        <v>75562695</v>
      </c>
      <c r="N14" s="57">
        <v>0</v>
      </c>
      <c r="O14" s="56">
        <v>0</v>
      </c>
      <c r="P14" s="56">
        <v>2255185</v>
      </c>
      <c r="Q14" s="56">
        <v>0</v>
      </c>
      <c r="R14" s="56">
        <v>0</v>
      </c>
      <c r="S14" s="56">
        <v>21242904</v>
      </c>
      <c r="T14" s="56">
        <v>132361</v>
      </c>
      <c r="U14" s="56">
        <v>7196373</v>
      </c>
      <c r="V14" s="57">
        <v>254377286</v>
      </c>
      <c r="W14" s="58">
        <v>0</v>
      </c>
      <c r="X14" s="57">
        <v>0</v>
      </c>
      <c r="Y14" s="59">
        <v>1136562239</v>
      </c>
      <c r="Z14" s="58">
        <v>923464351</v>
      </c>
      <c r="AA14" s="57">
        <v>85179220</v>
      </c>
      <c r="AB14" s="57">
        <v>127918668</v>
      </c>
      <c r="AC14" s="60">
        <v>1136562239</v>
      </c>
    </row>
    <row r="15" spans="1:29" s="10" customFormat="1" ht="12.75" customHeight="1">
      <c r="A15" s="27"/>
      <c r="B15" s="53" t="s">
        <v>64</v>
      </c>
      <c r="C15" s="54" t="s">
        <v>65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7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7">
        <v>0</v>
      </c>
      <c r="W15" s="58">
        <v>0</v>
      </c>
      <c r="X15" s="57">
        <v>0</v>
      </c>
      <c r="Y15" s="59">
        <v>0</v>
      </c>
      <c r="Z15" s="58">
        <v>0</v>
      </c>
      <c r="AA15" s="57">
        <v>0</v>
      </c>
      <c r="AB15" s="57">
        <v>0</v>
      </c>
      <c r="AC15" s="60">
        <v>0</v>
      </c>
    </row>
    <row r="16" spans="1:29" s="10" customFormat="1" ht="12.75" customHeight="1">
      <c r="A16" s="27"/>
      <c r="B16" s="53" t="s">
        <v>66</v>
      </c>
      <c r="C16" s="54" t="s">
        <v>67</v>
      </c>
      <c r="D16" s="55">
        <v>978015779</v>
      </c>
      <c r="E16" s="56">
        <v>126250000</v>
      </c>
      <c r="F16" s="56">
        <v>632234954</v>
      </c>
      <c r="G16" s="56">
        <v>520580649</v>
      </c>
      <c r="H16" s="56">
        <v>454746621</v>
      </c>
      <c r="I16" s="56">
        <v>173200000</v>
      </c>
      <c r="J16" s="56">
        <v>0</v>
      </c>
      <c r="K16" s="56">
        <v>0</v>
      </c>
      <c r="L16" s="56">
        <v>10000000</v>
      </c>
      <c r="M16" s="56">
        <v>356799000</v>
      </c>
      <c r="N16" s="57">
        <v>0</v>
      </c>
      <c r="O16" s="56">
        <v>138317176</v>
      </c>
      <c r="P16" s="56">
        <v>151917588</v>
      </c>
      <c r="Q16" s="56">
        <v>12000000</v>
      </c>
      <c r="R16" s="56">
        <v>10000000</v>
      </c>
      <c r="S16" s="56">
        <v>151800000</v>
      </c>
      <c r="T16" s="56">
        <v>26436854</v>
      </c>
      <c r="U16" s="56">
        <v>282255680</v>
      </c>
      <c r="V16" s="57">
        <v>12500000</v>
      </c>
      <c r="W16" s="58">
        <v>491046</v>
      </c>
      <c r="X16" s="57">
        <v>0</v>
      </c>
      <c r="Y16" s="59">
        <v>4037545347</v>
      </c>
      <c r="Z16" s="58">
        <v>2217810091</v>
      </c>
      <c r="AA16" s="57">
        <v>1492500000</v>
      </c>
      <c r="AB16" s="57">
        <v>327235256</v>
      </c>
      <c r="AC16" s="60">
        <v>4037545347</v>
      </c>
    </row>
    <row r="17" spans="1:29" s="10" customFormat="1" ht="12.75" customHeight="1">
      <c r="A17" s="28"/>
      <c r="B17" s="62" t="s">
        <v>572</v>
      </c>
      <c r="C17" s="63"/>
      <c r="D17" s="64">
        <f aca="true" t="shared" si="0" ref="D17:AC17">SUM(D9:D16)</f>
        <v>7593035087</v>
      </c>
      <c r="E17" s="65">
        <f t="shared" si="0"/>
        <v>624659402</v>
      </c>
      <c r="F17" s="65">
        <f t="shared" si="0"/>
        <v>3051148759</v>
      </c>
      <c r="G17" s="65">
        <f t="shared" si="0"/>
        <v>3902210953</v>
      </c>
      <c r="H17" s="65">
        <f t="shared" si="0"/>
        <v>3464814887</v>
      </c>
      <c r="I17" s="65">
        <f t="shared" si="0"/>
        <v>940260516</v>
      </c>
      <c r="J17" s="65">
        <f t="shared" si="0"/>
        <v>0</v>
      </c>
      <c r="K17" s="65">
        <f t="shared" si="0"/>
        <v>91541499</v>
      </c>
      <c r="L17" s="65">
        <f t="shared" si="0"/>
        <v>551205329</v>
      </c>
      <c r="M17" s="65">
        <f t="shared" si="0"/>
        <v>2816321991</v>
      </c>
      <c r="N17" s="66">
        <f t="shared" si="0"/>
        <v>3780000</v>
      </c>
      <c r="O17" s="65">
        <f t="shared" si="0"/>
        <v>1296233073</v>
      </c>
      <c r="P17" s="65">
        <f t="shared" si="0"/>
        <v>3062460223</v>
      </c>
      <c r="Q17" s="65">
        <f t="shared" si="0"/>
        <v>34000000</v>
      </c>
      <c r="R17" s="65">
        <f t="shared" si="0"/>
        <v>520188772</v>
      </c>
      <c r="S17" s="65">
        <f t="shared" si="0"/>
        <v>641802246</v>
      </c>
      <c r="T17" s="65">
        <f t="shared" si="0"/>
        <v>247477659</v>
      </c>
      <c r="U17" s="65">
        <f t="shared" si="0"/>
        <v>1026036142</v>
      </c>
      <c r="V17" s="66">
        <f t="shared" si="0"/>
        <v>1690331030</v>
      </c>
      <c r="W17" s="67">
        <f t="shared" si="0"/>
        <v>3896046</v>
      </c>
      <c r="X17" s="66">
        <f t="shared" si="0"/>
        <v>6000000</v>
      </c>
      <c r="Y17" s="68">
        <f t="shared" si="0"/>
        <v>31567403614</v>
      </c>
      <c r="Z17" s="67">
        <f t="shared" si="0"/>
        <v>14236831001</v>
      </c>
      <c r="AA17" s="66">
        <f t="shared" si="0"/>
        <v>9533302621</v>
      </c>
      <c r="AB17" s="66">
        <f t="shared" si="0"/>
        <v>7782132397</v>
      </c>
      <c r="AC17" s="69">
        <f t="shared" si="0"/>
        <v>31552266019</v>
      </c>
    </row>
    <row r="18" spans="1:29" s="10" customFormat="1" ht="12.75" customHeight="1">
      <c r="A18" s="27"/>
      <c r="B18" s="53"/>
      <c r="C18" s="54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6"/>
      <c r="P18" s="56"/>
      <c r="Q18" s="56"/>
      <c r="R18" s="56"/>
      <c r="S18" s="56"/>
      <c r="T18" s="56"/>
      <c r="U18" s="56"/>
      <c r="V18" s="57"/>
      <c r="W18" s="58"/>
      <c r="X18" s="57"/>
      <c r="Y18" s="59"/>
      <c r="Z18" s="58"/>
      <c r="AA18" s="57"/>
      <c r="AB18" s="57"/>
      <c r="AC18" s="60"/>
    </row>
    <row r="19" spans="1:29" s="10" customFormat="1" ht="12.75" customHeight="1">
      <c r="A19" s="20"/>
      <c r="B19" s="99" t="s">
        <v>108</v>
      </c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/>
      <c r="X19" s="102"/>
      <c r="Y19" s="104"/>
      <c r="Z19" s="103"/>
      <c r="AA19" s="102"/>
      <c r="AB19" s="102"/>
      <c r="AC19" s="104"/>
    </row>
    <row r="20" spans="1:29" s="10" customFormat="1" ht="12.75" customHeight="1">
      <c r="A20" s="27"/>
      <c r="B20" s="53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6"/>
      <c r="P20" s="56"/>
      <c r="Q20" s="56"/>
      <c r="R20" s="56"/>
      <c r="S20" s="56"/>
      <c r="T20" s="56"/>
      <c r="U20" s="56"/>
      <c r="V20" s="57"/>
      <c r="W20" s="58"/>
      <c r="X20" s="57"/>
      <c r="Y20" s="59"/>
      <c r="Z20" s="58"/>
      <c r="AA20" s="57"/>
      <c r="AB20" s="57"/>
      <c r="AC20" s="60"/>
    </row>
    <row r="21" spans="1:29" s="10" customFormat="1" ht="12.75" customHeight="1">
      <c r="A21" s="27"/>
      <c r="B21" s="53" t="s">
        <v>109</v>
      </c>
      <c r="C21" s="54" t="s">
        <v>110</v>
      </c>
      <c r="D21" s="55">
        <v>0</v>
      </c>
      <c r="E21" s="56">
        <v>0</v>
      </c>
      <c r="F21" s="56">
        <v>600000</v>
      </c>
      <c r="G21" s="56">
        <v>42050141</v>
      </c>
      <c r="H21" s="56">
        <v>8140109</v>
      </c>
      <c r="I21" s="56">
        <v>280000</v>
      </c>
      <c r="J21" s="56">
        <v>0</v>
      </c>
      <c r="K21" s="56">
        <v>0</v>
      </c>
      <c r="L21" s="56">
        <v>110000</v>
      </c>
      <c r="M21" s="56">
        <v>3000000</v>
      </c>
      <c r="N21" s="57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400000</v>
      </c>
      <c r="T21" s="56">
        <v>0</v>
      </c>
      <c r="U21" s="56">
        <v>669000</v>
      </c>
      <c r="V21" s="57">
        <v>4571000</v>
      </c>
      <c r="W21" s="58">
        <v>0</v>
      </c>
      <c r="X21" s="57">
        <v>0</v>
      </c>
      <c r="Y21" s="59">
        <v>59820250</v>
      </c>
      <c r="Z21" s="58">
        <v>53470250</v>
      </c>
      <c r="AA21" s="57">
        <v>0</v>
      </c>
      <c r="AB21" s="57">
        <v>6350000</v>
      </c>
      <c r="AC21" s="60">
        <v>59820250</v>
      </c>
    </row>
    <row r="22" spans="1:29" s="10" customFormat="1" ht="12.75" customHeight="1">
      <c r="A22" s="27"/>
      <c r="B22" s="53" t="s">
        <v>111</v>
      </c>
      <c r="C22" s="54" t="s">
        <v>112</v>
      </c>
      <c r="D22" s="55">
        <v>4000000</v>
      </c>
      <c r="E22" s="56">
        <v>3005886</v>
      </c>
      <c r="F22" s="56">
        <v>5500000</v>
      </c>
      <c r="G22" s="56">
        <v>18574464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3000000</v>
      </c>
      <c r="N22" s="57">
        <v>0</v>
      </c>
      <c r="O22" s="56">
        <v>0</v>
      </c>
      <c r="P22" s="56">
        <v>450000</v>
      </c>
      <c r="Q22" s="56">
        <v>0</v>
      </c>
      <c r="R22" s="56">
        <v>0</v>
      </c>
      <c r="S22" s="56">
        <v>0</v>
      </c>
      <c r="T22" s="56">
        <v>210000</v>
      </c>
      <c r="U22" s="56">
        <v>2840000</v>
      </c>
      <c r="V22" s="57">
        <v>0</v>
      </c>
      <c r="W22" s="58">
        <v>0</v>
      </c>
      <c r="X22" s="57">
        <v>0</v>
      </c>
      <c r="Y22" s="59">
        <v>37580350</v>
      </c>
      <c r="Z22" s="58">
        <v>33540350</v>
      </c>
      <c r="AA22" s="57">
        <v>3150000</v>
      </c>
      <c r="AB22" s="57">
        <v>890000</v>
      </c>
      <c r="AC22" s="60">
        <v>37580350</v>
      </c>
    </row>
    <row r="23" spans="1:29" s="10" customFormat="1" ht="12.75" customHeight="1">
      <c r="A23" s="27"/>
      <c r="B23" s="53" t="s">
        <v>113</v>
      </c>
      <c r="C23" s="54" t="s">
        <v>114</v>
      </c>
      <c r="D23" s="55">
        <v>6573564</v>
      </c>
      <c r="E23" s="56">
        <v>0</v>
      </c>
      <c r="F23" s="56">
        <v>0</v>
      </c>
      <c r="G23" s="56">
        <v>18795012</v>
      </c>
      <c r="H23" s="56">
        <v>7715784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1319568</v>
      </c>
      <c r="T23" s="56">
        <v>0</v>
      </c>
      <c r="U23" s="56">
        <v>5156740</v>
      </c>
      <c r="V23" s="57">
        <v>1700004</v>
      </c>
      <c r="W23" s="58">
        <v>0</v>
      </c>
      <c r="X23" s="57">
        <v>0</v>
      </c>
      <c r="Y23" s="59">
        <v>41260672</v>
      </c>
      <c r="Z23" s="58">
        <v>38082192</v>
      </c>
      <c r="AA23" s="57">
        <v>0</v>
      </c>
      <c r="AB23" s="57">
        <v>3178480</v>
      </c>
      <c r="AC23" s="60">
        <v>41260672</v>
      </c>
    </row>
    <row r="24" spans="1:29" s="10" customFormat="1" ht="12.75" customHeight="1">
      <c r="A24" s="27"/>
      <c r="B24" s="53" t="s">
        <v>115</v>
      </c>
      <c r="C24" s="54" t="s">
        <v>116</v>
      </c>
      <c r="D24" s="55">
        <v>3431008</v>
      </c>
      <c r="E24" s="56">
        <v>0</v>
      </c>
      <c r="F24" s="56">
        <v>0</v>
      </c>
      <c r="G24" s="56">
        <v>16548792</v>
      </c>
      <c r="H24" s="56">
        <v>5847215</v>
      </c>
      <c r="I24" s="56">
        <v>0</v>
      </c>
      <c r="J24" s="56">
        <v>0</v>
      </c>
      <c r="K24" s="56">
        <v>0</v>
      </c>
      <c r="L24" s="56">
        <v>620000</v>
      </c>
      <c r="M24" s="56">
        <v>10552232</v>
      </c>
      <c r="N24" s="57">
        <v>0</v>
      </c>
      <c r="O24" s="56">
        <v>0</v>
      </c>
      <c r="P24" s="56">
        <v>700000</v>
      </c>
      <c r="Q24" s="56">
        <v>0</v>
      </c>
      <c r="R24" s="56">
        <v>485000</v>
      </c>
      <c r="S24" s="56">
        <v>1028440</v>
      </c>
      <c r="T24" s="56">
        <v>1182360</v>
      </c>
      <c r="U24" s="56">
        <v>1953000</v>
      </c>
      <c r="V24" s="57">
        <v>1970000</v>
      </c>
      <c r="W24" s="58">
        <v>0</v>
      </c>
      <c r="X24" s="57">
        <v>0</v>
      </c>
      <c r="Y24" s="59">
        <v>44318047</v>
      </c>
      <c r="Z24" s="58">
        <v>36729247</v>
      </c>
      <c r="AA24" s="57">
        <v>0</v>
      </c>
      <c r="AB24" s="57">
        <v>7588800</v>
      </c>
      <c r="AC24" s="60">
        <v>44318047</v>
      </c>
    </row>
    <row r="25" spans="1:29" s="10" customFormat="1" ht="12.75" customHeight="1">
      <c r="A25" s="27"/>
      <c r="B25" s="53" t="s">
        <v>117</v>
      </c>
      <c r="C25" s="54" t="s">
        <v>118</v>
      </c>
      <c r="D25" s="55">
        <v>19215000</v>
      </c>
      <c r="E25" s="56">
        <v>0</v>
      </c>
      <c r="F25" s="56">
        <v>500000</v>
      </c>
      <c r="G25" s="56">
        <v>16660000</v>
      </c>
      <c r="H25" s="56">
        <v>7540000</v>
      </c>
      <c r="I25" s="56">
        <v>0</v>
      </c>
      <c r="J25" s="56">
        <v>0</v>
      </c>
      <c r="K25" s="56">
        <v>0</v>
      </c>
      <c r="L25" s="56">
        <v>0</v>
      </c>
      <c r="M25" s="56">
        <v>1500000</v>
      </c>
      <c r="N25" s="57">
        <v>0</v>
      </c>
      <c r="O25" s="56">
        <v>0</v>
      </c>
      <c r="P25" s="56">
        <v>200000</v>
      </c>
      <c r="Q25" s="56">
        <v>0</v>
      </c>
      <c r="R25" s="56">
        <v>0</v>
      </c>
      <c r="S25" s="56">
        <v>0</v>
      </c>
      <c r="T25" s="56">
        <v>255000</v>
      </c>
      <c r="U25" s="56">
        <v>70000</v>
      </c>
      <c r="V25" s="57">
        <v>0</v>
      </c>
      <c r="W25" s="58">
        <v>0</v>
      </c>
      <c r="X25" s="57">
        <v>0</v>
      </c>
      <c r="Y25" s="59">
        <v>45940000</v>
      </c>
      <c r="Z25" s="58">
        <v>44915000</v>
      </c>
      <c r="AA25" s="57">
        <v>0</v>
      </c>
      <c r="AB25" s="57">
        <v>1025000</v>
      </c>
      <c r="AC25" s="60">
        <v>45940000</v>
      </c>
    </row>
    <row r="26" spans="1:29" s="10" customFormat="1" ht="12.75" customHeight="1">
      <c r="A26" s="27"/>
      <c r="B26" s="53" t="s">
        <v>119</v>
      </c>
      <c r="C26" s="54" t="s">
        <v>120</v>
      </c>
      <c r="D26" s="55">
        <v>7890511</v>
      </c>
      <c r="E26" s="56">
        <v>0</v>
      </c>
      <c r="F26" s="56">
        <v>6821739</v>
      </c>
      <c r="G26" s="56">
        <v>3230000</v>
      </c>
      <c r="H26" s="56">
        <v>11733460</v>
      </c>
      <c r="I26" s="56">
        <v>2900000</v>
      </c>
      <c r="J26" s="56">
        <v>0</v>
      </c>
      <c r="K26" s="56">
        <v>0</v>
      </c>
      <c r="L26" s="56">
        <v>5687154</v>
      </c>
      <c r="M26" s="56">
        <v>8825049</v>
      </c>
      <c r="N26" s="57">
        <v>0</v>
      </c>
      <c r="O26" s="56">
        <v>3828600</v>
      </c>
      <c r="P26" s="56">
        <v>180000</v>
      </c>
      <c r="Q26" s="56">
        <v>0</v>
      </c>
      <c r="R26" s="56">
        <v>1364455</v>
      </c>
      <c r="S26" s="56">
        <v>465000</v>
      </c>
      <c r="T26" s="56">
        <v>0</v>
      </c>
      <c r="U26" s="56">
        <v>3586522</v>
      </c>
      <c r="V26" s="57">
        <v>400000</v>
      </c>
      <c r="W26" s="58">
        <v>0</v>
      </c>
      <c r="X26" s="57">
        <v>0</v>
      </c>
      <c r="Y26" s="59">
        <v>56912490</v>
      </c>
      <c r="Z26" s="58">
        <v>33609535</v>
      </c>
      <c r="AA26" s="57">
        <v>0</v>
      </c>
      <c r="AB26" s="57">
        <v>23302955</v>
      </c>
      <c r="AC26" s="60">
        <v>56912490</v>
      </c>
    </row>
    <row r="27" spans="1:29" s="10" customFormat="1" ht="12.75" customHeight="1">
      <c r="A27" s="27"/>
      <c r="B27" s="53" t="s">
        <v>121</v>
      </c>
      <c r="C27" s="54" t="s">
        <v>122</v>
      </c>
      <c r="D27" s="55">
        <v>14555900</v>
      </c>
      <c r="E27" s="56">
        <v>0</v>
      </c>
      <c r="F27" s="56">
        <v>6037000</v>
      </c>
      <c r="G27" s="56">
        <v>0</v>
      </c>
      <c r="H27" s="56">
        <v>0</v>
      </c>
      <c r="I27" s="56">
        <v>1601600</v>
      </c>
      <c r="J27" s="56">
        <v>0</v>
      </c>
      <c r="K27" s="56">
        <v>0</v>
      </c>
      <c r="L27" s="56">
        <v>0</v>
      </c>
      <c r="M27" s="56">
        <v>1140000</v>
      </c>
      <c r="N27" s="57">
        <v>0</v>
      </c>
      <c r="O27" s="56">
        <v>0</v>
      </c>
      <c r="P27" s="56">
        <v>600000</v>
      </c>
      <c r="Q27" s="56">
        <v>0</v>
      </c>
      <c r="R27" s="56">
        <v>0</v>
      </c>
      <c r="S27" s="56">
        <v>300000</v>
      </c>
      <c r="T27" s="56">
        <v>447000</v>
      </c>
      <c r="U27" s="56">
        <v>130000</v>
      </c>
      <c r="V27" s="57">
        <v>700000</v>
      </c>
      <c r="W27" s="58">
        <v>100000</v>
      </c>
      <c r="X27" s="57">
        <v>0</v>
      </c>
      <c r="Y27" s="59">
        <v>25611500</v>
      </c>
      <c r="Z27" s="58">
        <v>22724500</v>
      </c>
      <c r="AA27" s="57">
        <v>0</v>
      </c>
      <c r="AB27" s="57">
        <v>2887000</v>
      </c>
      <c r="AC27" s="60">
        <v>25611500</v>
      </c>
    </row>
    <row r="28" spans="1:29" s="10" customFormat="1" ht="12.75" customHeight="1">
      <c r="A28" s="27"/>
      <c r="B28" s="53" t="s">
        <v>123</v>
      </c>
      <c r="C28" s="54" t="s">
        <v>124</v>
      </c>
      <c r="D28" s="55">
        <v>64545071</v>
      </c>
      <c r="E28" s="56">
        <v>0</v>
      </c>
      <c r="F28" s="56">
        <v>2205000</v>
      </c>
      <c r="G28" s="56">
        <v>0</v>
      </c>
      <c r="H28" s="56">
        <v>0</v>
      </c>
      <c r="I28" s="56">
        <v>8870396</v>
      </c>
      <c r="J28" s="56">
        <v>0</v>
      </c>
      <c r="K28" s="56">
        <v>0</v>
      </c>
      <c r="L28" s="56">
        <v>680000</v>
      </c>
      <c r="M28" s="56">
        <v>4273926</v>
      </c>
      <c r="N28" s="57">
        <v>0</v>
      </c>
      <c r="O28" s="56">
        <v>0</v>
      </c>
      <c r="P28" s="56">
        <v>400000</v>
      </c>
      <c r="Q28" s="56">
        <v>0</v>
      </c>
      <c r="R28" s="56">
        <v>0</v>
      </c>
      <c r="S28" s="56">
        <v>1195000</v>
      </c>
      <c r="T28" s="56">
        <v>100000</v>
      </c>
      <c r="U28" s="56">
        <v>881295</v>
      </c>
      <c r="V28" s="57">
        <v>0</v>
      </c>
      <c r="W28" s="58">
        <v>0</v>
      </c>
      <c r="X28" s="57">
        <v>0</v>
      </c>
      <c r="Y28" s="59">
        <v>83150688</v>
      </c>
      <c r="Z28" s="58">
        <v>47710647</v>
      </c>
      <c r="AA28" s="57">
        <v>0</v>
      </c>
      <c r="AB28" s="57">
        <v>35440041</v>
      </c>
      <c r="AC28" s="60">
        <v>83150688</v>
      </c>
    </row>
    <row r="29" spans="1:29" s="10" customFormat="1" ht="12.75" customHeight="1">
      <c r="A29" s="27"/>
      <c r="B29" s="53" t="s">
        <v>125</v>
      </c>
      <c r="C29" s="54" t="s">
        <v>126</v>
      </c>
      <c r="D29" s="55">
        <v>52071402</v>
      </c>
      <c r="E29" s="56">
        <v>0</v>
      </c>
      <c r="F29" s="56">
        <v>10470000</v>
      </c>
      <c r="G29" s="56">
        <v>0</v>
      </c>
      <c r="H29" s="56">
        <v>0</v>
      </c>
      <c r="I29" s="56">
        <v>500000</v>
      </c>
      <c r="J29" s="56">
        <v>0</v>
      </c>
      <c r="K29" s="56">
        <v>0</v>
      </c>
      <c r="L29" s="56">
        <v>0</v>
      </c>
      <c r="M29" s="56">
        <v>14112897</v>
      </c>
      <c r="N29" s="57">
        <v>0</v>
      </c>
      <c r="O29" s="56">
        <v>0</v>
      </c>
      <c r="P29" s="56">
        <v>800000</v>
      </c>
      <c r="Q29" s="56">
        <v>0</v>
      </c>
      <c r="R29" s="56">
        <v>0</v>
      </c>
      <c r="S29" s="56">
        <v>1200000</v>
      </c>
      <c r="T29" s="56">
        <v>6150000</v>
      </c>
      <c r="U29" s="56">
        <v>7705000</v>
      </c>
      <c r="V29" s="57">
        <v>1700000</v>
      </c>
      <c r="W29" s="58">
        <v>0</v>
      </c>
      <c r="X29" s="57">
        <v>0</v>
      </c>
      <c r="Y29" s="59">
        <v>94709299</v>
      </c>
      <c r="Z29" s="58">
        <v>68354299</v>
      </c>
      <c r="AA29" s="57">
        <v>0</v>
      </c>
      <c r="AB29" s="57">
        <v>26355000</v>
      </c>
      <c r="AC29" s="60">
        <v>94709299</v>
      </c>
    </row>
    <row r="30" spans="1:29" s="10" customFormat="1" ht="12.75" customHeight="1">
      <c r="A30" s="27"/>
      <c r="B30" s="53" t="s">
        <v>127</v>
      </c>
      <c r="C30" s="54" t="s">
        <v>128</v>
      </c>
      <c r="D30" s="55">
        <v>7084870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2173913</v>
      </c>
      <c r="N30" s="57">
        <v>0</v>
      </c>
      <c r="O30" s="56">
        <v>0</v>
      </c>
      <c r="P30" s="56">
        <v>0</v>
      </c>
      <c r="Q30" s="56">
        <v>0</v>
      </c>
      <c r="R30" s="56">
        <v>0</v>
      </c>
      <c r="S30" s="56">
        <v>278261</v>
      </c>
      <c r="T30" s="56">
        <v>0</v>
      </c>
      <c r="U30" s="56">
        <v>0</v>
      </c>
      <c r="V30" s="57">
        <v>0</v>
      </c>
      <c r="W30" s="58">
        <v>0</v>
      </c>
      <c r="X30" s="57">
        <v>0</v>
      </c>
      <c r="Y30" s="59">
        <v>9537044</v>
      </c>
      <c r="Z30" s="58">
        <v>9258783</v>
      </c>
      <c r="AA30" s="57">
        <v>0</v>
      </c>
      <c r="AB30" s="57">
        <v>278261</v>
      </c>
      <c r="AC30" s="60">
        <v>9537044</v>
      </c>
    </row>
    <row r="31" spans="1:29" s="10" customFormat="1" ht="12.75" customHeight="1">
      <c r="A31" s="27"/>
      <c r="B31" s="53" t="s">
        <v>129</v>
      </c>
      <c r="C31" s="54" t="s">
        <v>130</v>
      </c>
      <c r="D31" s="55">
        <v>18223400</v>
      </c>
      <c r="E31" s="56">
        <v>0</v>
      </c>
      <c r="F31" s="56">
        <v>0</v>
      </c>
      <c r="G31" s="56">
        <v>0</v>
      </c>
      <c r="H31" s="56">
        <v>0</v>
      </c>
      <c r="I31" s="56">
        <v>3037660</v>
      </c>
      <c r="J31" s="56">
        <v>0</v>
      </c>
      <c r="K31" s="56">
        <v>0</v>
      </c>
      <c r="L31" s="56">
        <v>0</v>
      </c>
      <c r="M31" s="56">
        <v>7150000</v>
      </c>
      <c r="N31" s="57">
        <v>0</v>
      </c>
      <c r="O31" s="56">
        <v>0</v>
      </c>
      <c r="P31" s="56">
        <v>105400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7">
        <v>3500000</v>
      </c>
      <c r="W31" s="58">
        <v>0</v>
      </c>
      <c r="X31" s="57">
        <v>0</v>
      </c>
      <c r="Y31" s="59">
        <v>32016460</v>
      </c>
      <c r="Z31" s="58">
        <v>31911060</v>
      </c>
      <c r="AA31" s="57">
        <v>0</v>
      </c>
      <c r="AB31" s="57">
        <v>105400</v>
      </c>
      <c r="AC31" s="60">
        <v>32016460</v>
      </c>
    </row>
    <row r="32" spans="1:29" s="10" customFormat="1" ht="12.75" customHeight="1">
      <c r="A32" s="27"/>
      <c r="B32" s="53" t="s">
        <v>131</v>
      </c>
      <c r="C32" s="54" t="s">
        <v>132</v>
      </c>
      <c r="D32" s="55">
        <v>19659100</v>
      </c>
      <c r="E32" s="56">
        <v>0</v>
      </c>
      <c r="F32" s="56">
        <v>10303000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1600000</v>
      </c>
      <c r="N32" s="57">
        <v>0</v>
      </c>
      <c r="O32" s="56">
        <v>0</v>
      </c>
      <c r="P32" s="56">
        <v>1073470</v>
      </c>
      <c r="Q32" s="56">
        <v>0</v>
      </c>
      <c r="R32" s="56">
        <v>47925</v>
      </c>
      <c r="S32" s="56">
        <v>521032</v>
      </c>
      <c r="T32" s="56">
        <v>167925</v>
      </c>
      <c r="U32" s="56">
        <v>0</v>
      </c>
      <c r="V32" s="57">
        <v>2100000</v>
      </c>
      <c r="W32" s="58">
        <v>0</v>
      </c>
      <c r="X32" s="57">
        <v>0</v>
      </c>
      <c r="Y32" s="59">
        <v>35472452</v>
      </c>
      <c r="Z32" s="58">
        <v>31562100</v>
      </c>
      <c r="AA32" s="57">
        <v>0</v>
      </c>
      <c r="AB32" s="57">
        <v>3810352</v>
      </c>
      <c r="AC32" s="60">
        <v>35372452</v>
      </c>
    </row>
    <row r="33" spans="1:29" s="10" customFormat="1" ht="12.75" customHeight="1">
      <c r="A33" s="27"/>
      <c r="B33" s="53" t="s">
        <v>133</v>
      </c>
      <c r="C33" s="54" t="s">
        <v>134</v>
      </c>
      <c r="D33" s="55">
        <v>43302650</v>
      </c>
      <c r="E33" s="56">
        <v>0</v>
      </c>
      <c r="F33" s="56">
        <v>29554000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12734050</v>
      </c>
      <c r="N33" s="57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7">
        <v>0</v>
      </c>
      <c r="W33" s="58">
        <v>0</v>
      </c>
      <c r="X33" s="57">
        <v>0</v>
      </c>
      <c r="Y33" s="59">
        <v>85590700</v>
      </c>
      <c r="Z33" s="58">
        <v>85590700</v>
      </c>
      <c r="AA33" s="57">
        <v>0</v>
      </c>
      <c r="AB33" s="57">
        <v>0</v>
      </c>
      <c r="AC33" s="60">
        <v>85590700</v>
      </c>
    </row>
    <row r="34" spans="1:29" s="10" customFormat="1" ht="12.75" customHeight="1">
      <c r="A34" s="27"/>
      <c r="B34" s="53" t="s">
        <v>135</v>
      </c>
      <c r="C34" s="54" t="s">
        <v>136</v>
      </c>
      <c r="D34" s="55">
        <v>13222000</v>
      </c>
      <c r="E34" s="56">
        <v>0</v>
      </c>
      <c r="F34" s="56">
        <v>4500000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2001000</v>
      </c>
      <c r="N34" s="57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7">
        <v>0</v>
      </c>
      <c r="W34" s="58">
        <v>0</v>
      </c>
      <c r="X34" s="57">
        <v>0</v>
      </c>
      <c r="Y34" s="59">
        <v>19723000</v>
      </c>
      <c r="Z34" s="58">
        <v>19723000</v>
      </c>
      <c r="AA34" s="57">
        <v>0</v>
      </c>
      <c r="AB34" s="57">
        <v>0</v>
      </c>
      <c r="AC34" s="60">
        <v>19723000</v>
      </c>
    </row>
    <row r="35" spans="1:29" s="10" customFormat="1" ht="12.75" customHeight="1">
      <c r="A35" s="27"/>
      <c r="B35" s="53" t="s">
        <v>137</v>
      </c>
      <c r="C35" s="54" t="s">
        <v>138</v>
      </c>
      <c r="D35" s="55">
        <v>50108700</v>
      </c>
      <c r="E35" s="56">
        <v>0</v>
      </c>
      <c r="F35" s="56">
        <v>7317000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7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7">
        <v>600000</v>
      </c>
      <c r="W35" s="58">
        <v>0</v>
      </c>
      <c r="X35" s="57">
        <v>0</v>
      </c>
      <c r="Y35" s="59">
        <v>58025700</v>
      </c>
      <c r="Z35" s="58">
        <v>57425700</v>
      </c>
      <c r="AA35" s="57">
        <v>0</v>
      </c>
      <c r="AB35" s="57">
        <v>600000</v>
      </c>
      <c r="AC35" s="60">
        <v>58025700</v>
      </c>
    </row>
    <row r="36" spans="1:29" s="10" customFormat="1" ht="12.75" customHeight="1">
      <c r="A36" s="27"/>
      <c r="B36" s="53" t="s">
        <v>139</v>
      </c>
      <c r="C36" s="54" t="s">
        <v>140</v>
      </c>
      <c r="D36" s="55">
        <v>17530812</v>
      </c>
      <c r="E36" s="56">
        <v>5810118</v>
      </c>
      <c r="F36" s="56">
        <v>5000001</v>
      </c>
      <c r="G36" s="56">
        <v>0</v>
      </c>
      <c r="H36" s="56">
        <v>0</v>
      </c>
      <c r="I36" s="56">
        <v>500000</v>
      </c>
      <c r="J36" s="56">
        <v>0</v>
      </c>
      <c r="K36" s="56">
        <v>0</v>
      </c>
      <c r="L36" s="56">
        <v>0</v>
      </c>
      <c r="M36" s="56">
        <v>2812119</v>
      </c>
      <c r="N36" s="57">
        <v>0</v>
      </c>
      <c r="O36" s="56">
        <v>0</v>
      </c>
      <c r="P36" s="56">
        <v>0</v>
      </c>
      <c r="Q36" s="56">
        <v>0</v>
      </c>
      <c r="R36" s="56">
        <v>0</v>
      </c>
      <c r="S36" s="56">
        <v>190000</v>
      </c>
      <c r="T36" s="56">
        <v>200000</v>
      </c>
      <c r="U36" s="56">
        <v>110000</v>
      </c>
      <c r="V36" s="57">
        <v>1400000</v>
      </c>
      <c r="W36" s="58">
        <v>0</v>
      </c>
      <c r="X36" s="57">
        <v>0</v>
      </c>
      <c r="Y36" s="59">
        <v>33553050</v>
      </c>
      <c r="Z36" s="58">
        <v>31653050</v>
      </c>
      <c r="AA36" s="57">
        <v>0</v>
      </c>
      <c r="AB36" s="57">
        <v>1900000</v>
      </c>
      <c r="AC36" s="60">
        <v>33553050</v>
      </c>
    </row>
    <row r="37" spans="1:29" s="10" customFormat="1" ht="12.75" customHeight="1">
      <c r="A37" s="27"/>
      <c r="B37" s="53" t="s">
        <v>141</v>
      </c>
      <c r="C37" s="54" t="s">
        <v>142</v>
      </c>
      <c r="D37" s="55">
        <v>25709663</v>
      </c>
      <c r="E37" s="56">
        <v>0</v>
      </c>
      <c r="F37" s="56">
        <v>24556000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11546887</v>
      </c>
      <c r="N37" s="57">
        <v>0</v>
      </c>
      <c r="O37" s="56">
        <v>0</v>
      </c>
      <c r="P37" s="56">
        <v>0</v>
      </c>
      <c r="Q37" s="56">
        <v>0</v>
      </c>
      <c r="R37" s="56">
        <v>0</v>
      </c>
      <c r="S37" s="56">
        <v>636000</v>
      </c>
      <c r="T37" s="56">
        <v>459000</v>
      </c>
      <c r="U37" s="56">
        <v>290000</v>
      </c>
      <c r="V37" s="57">
        <v>0</v>
      </c>
      <c r="W37" s="58">
        <v>0</v>
      </c>
      <c r="X37" s="57">
        <v>0</v>
      </c>
      <c r="Y37" s="59">
        <v>63197550</v>
      </c>
      <c r="Z37" s="58">
        <v>60312550</v>
      </c>
      <c r="AA37" s="57">
        <v>0</v>
      </c>
      <c r="AB37" s="57">
        <v>2885000</v>
      </c>
      <c r="AC37" s="60">
        <v>63197550</v>
      </c>
    </row>
    <row r="38" spans="1:29" s="10" customFormat="1" ht="12.75" customHeight="1">
      <c r="A38" s="27"/>
      <c r="B38" s="53" t="s">
        <v>143</v>
      </c>
      <c r="C38" s="54" t="s">
        <v>144</v>
      </c>
      <c r="D38" s="55">
        <v>17998800</v>
      </c>
      <c r="E38" s="56">
        <v>0</v>
      </c>
      <c r="F38" s="56">
        <v>4276000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2200001</v>
      </c>
      <c r="N38" s="57">
        <v>0</v>
      </c>
      <c r="O38" s="56">
        <v>0</v>
      </c>
      <c r="P38" s="56">
        <v>0</v>
      </c>
      <c r="Q38" s="56">
        <v>0</v>
      </c>
      <c r="R38" s="56">
        <v>0</v>
      </c>
      <c r="S38" s="56">
        <v>316200</v>
      </c>
      <c r="T38" s="56">
        <v>105400</v>
      </c>
      <c r="U38" s="56">
        <v>263500</v>
      </c>
      <c r="V38" s="57">
        <v>2000000</v>
      </c>
      <c r="W38" s="58">
        <v>0</v>
      </c>
      <c r="X38" s="57">
        <v>0</v>
      </c>
      <c r="Y38" s="59">
        <v>27159901</v>
      </c>
      <c r="Z38" s="58">
        <v>20474801</v>
      </c>
      <c r="AA38" s="57">
        <v>0</v>
      </c>
      <c r="AB38" s="57">
        <v>6685100</v>
      </c>
      <c r="AC38" s="60">
        <v>27159901</v>
      </c>
    </row>
    <row r="39" spans="1:29" s="10" customFormat="1" ht="12.75" customHeight="1">
      <c r="A39" s="27"/>
      <c r="B39" s="53" t="s">
        <v>145</v>
      </c>
      <c r="C39" s="54" t="s">
        <v>146</v>
      </c>
      <c r="D39" s="55">
        <v>43176271</v>
      </c>
      <c r="E39" s="56">
        <v>0</v>
      </c>
      <c r="F39" s="56">
        <v>13483505</v>
      </c>
      <c r="G39" s="56">
        <v>0</v>
      </c>
      <c r="H39" s="56">
        <v>0</v>
      </c>
      <c r="I39" s="56">
        <v>2000000</v>
      </c>
      <c r="J39" s="56">
        <v>0</v>
      </c>
      <c r="K39" s="56">
        <v>0</v>
      </c>
      <c r="L39" s="56">
        <v>0</v>
      </c>
      <c r="M39" s="56">
        <v>17910326</v>
      </c>
      <c r="N39" s="57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7">
        <v>700000</v>
      </c>
      <c r="W39" s="58">
        <v>0</v>
      </c>
      <c r="X39" s="57">
        <v>0</v>
      </c>
      <c r="Y39" s="59">
        <v>77270102</v>
      </c>
      <c r="Z39" s="58">
        <v>76570102</v>
      </c>
      <c r="AA39" s="57">
        <v>0</v>
      </c>
      <c r="AB39" s="57">
        <v>700000</v>
      </c>
      <c r="AC39" s="60">
        <v>77270102</v>
      </c>
    </row>
    <row r="40" spans="1:29" s="10" customFormat="1" ht="12.75" customHeight="1">
      <c r="A40" s="27"/>
      <c r="B40" s="53" t="s">
        <v>147</v>
      </c>
      <c r="C40" s="54" t="s">
        <v>148</v>
      </c>
      <c r="D40" s="55">
        <v>63687850</v>
      </c>
      <c r="E40" s="56">
        <v>0</v>
      </c>
      <c r="F40" s="56">
        <v>4210940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1400000</v>
      </c>
      <c r="N40" s="57">
        <v>0</v>
      </c>
      <c r="O40" s="56">
        <v>0</v>
      </c>
      <c r="P40" s="56">
        <v>5750000</v>
      </c>
      <c r="Q40" s="56">
        <v>0</v>
      </c>
      <c r="R40" s="56">
        <v>0</v>
      </c>
      <c r="S40" s="56">
        <v>1200000</v>
      </c>
      <c r="T40" s="56">
        <v>9095095</v>
      </c>
      <c r="U40" s="56">
        <v>430000</v>
      </c>
      <c r="V40" s="57">
        <v>3010000</v>
      </c>
      <c r="W40" s="58">
        <v>0</v>
      </c>
      <c r="X40" s="57">
        <v>0</v>
      </c>
      <c r="Y40" s="59">
        <v>88783885</v>
      </c>
      <c r="Z40" s="58">
        <v>51287850</v>
      </c>
      <c r="AA40" s="57">
        <v>0</v>
      </c>
      <c r="AB40" s="57">
        <v>37496035</v>
      </c>
      <c r="AC40" s="60">
        <v>88783885</v>
      </c>
    </row>
    <row r="41" spans="1:29" s="10" customFormat="1" ht="12.75" customHeight="1">
      <c r="A41" s="27"/>
      <c r="B41" s="53" t="s">
        <v>149</v>
      </c>
      <c r="C41" s="54" t="s">
        <v>150</v>
      </c>
      <c r="D41" s="55">
        <v>19580927</v>
      </c>
      <c r="E41" s="56">
        <v>0</v>
      </c>
      <c r="F41" s="56">
        <v>2288044</v>
      </c>
      <c r="G41" s="56">
        <v>0</v>
      </c>
      <c r="H41" s="56">
        <v>0</v>
      </c>
      <c r="I41" s="56">
        <v>30555472</v>
      </c>
      <c r="J41" s="56">
        <v>0</v>
      </c>
      <c r="K41" s="56">
        <v>0</v>
      </c>
      <c r="L41" s="56">
        <v>0</v>
      </c>
      <c r="M41" s="56">
        <v>11063432</v>
      </c>
      <c r="N41" s="57">
        <v>0</v>
      </c>
      <c r="O41" s="56">
        <v>0</v>
      </c>
      <c r="P41" s="56">
        <v>2872102</v>
      </c>
      <c r="Q41" s="56">
        <v>0</v>
      </c>
      <c r="R41" s="56">
        <v>88472</v>
      </c>
      <c r="S41" s="56">
        <v>3369559</v>
      </c>
      <c r="T41" s="56">
        <v>300036</v>
      </c>
      <c r="U41" s="56">
        <v>5495879</v>
      </c>
      <c r="V41" s="57">
        <v>1177832</v>
      </c>
      <c r="W41" s="58">
        <v>0</v>
      </c>
      <c r="X41" s="57">
        <v>0</v>
      </c>
      <c r="Y41" s="59">
        <v>76791755</v>
      </c>
      <c r="Z41" s="58">
        <v>36331800</v>
      </c>
      <c r="AA41" s="57">
        <v>0</v>
      </c>
      <c r="AB41" s="57">
        <v>40459955</v>
      </c>
      <c r="AC41" s="60">
        <v>76791755</v>
      </c>
    </row>
    <row r="42" spans="1:29" s="10" customFormat="1" ht="12.75" customHeight="1">
      <c r="A42" s="27"/>
      <c r="B42" s="53" t="s">
        <v>151</v>
      </c>
      <c r="C42" s="54" t="s">
        <v>152</v>
      </c>
      <c r="D42" s="55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6000000</v>
      </c>
      <c r="N42" s="57">
        <v>0</v>
      </c>
      <c r="O42" s="56">
        <v>2000000</v>
      </c>
      <c r="P42" s="56">
        <v>0</v>
      </c>
      <c r="Q42" s="56">
        <v>0</v>
      </c>
      <c r="R42" s="56">
        <v>90000</v>
      </c>
      <c r="S42" s="56">
        <v>0</v>
      </c>
      <c r="T42" s="56">
        <v>490000</v>
      </c>
      <c r="U42" s="56">
        <v>170000</v>
      </c>
      <c r="V42" s="57">
        <v>50000</v>
      </c>
      <c r="W42" s="58">
        <v>0</v>
      </c>
      <c r="X42" s="57">
        <v>0</v>
      </c>
      <c r="Y42" s="59">
        <v>8800000</v>
      </c>
      <c r="Z42" s="58">
        <v>6000000</v>
      </c>
      <c r="AA42" s="57">
        <v>0</v>
      </c>
      <c r="AB42" s="57">
        <v>2550000</v>
      </c>
      <c r="AC42" s="60">
        <v>8550000</v>
      </c>
    </row>
    <row r="43" spans="1:29" s="10" customFormat="1" ht="12.75" customHeight="1">
      <c r="A43" s="27"/>
      <c r="B43" s="53" t="s">
        <v>153</v>
      </c>
      <c r="C43" s="54" t="s">
        <v>154</v>
      </c>
      <c r="D43" s="55">
        <v>72860058</v>
      </c>
      <c r="E43" s="56">
        <v>0</v>
      </c>
      <c r="F43" s="56">
        <v>13340000</v>
      </c>
      <c r="G43" s="56">
        <v>0</v>
      </c>
      <c r="H43" s="56">
        <v>0</v>
      </c>
      <c r="I43" s="56">
        <v>3000000</v>
      </c>
      <c r="J43" s="56">
        <v>0</v>
      </c>
      <c r="K43" s="56">
        <v>0</v>
      </c>
      <c r="L43" s="56">
        <v>0</v>
      </c>
      <c r="M43" s="56">
        <v>41444938</v>
      </c>
      <c r="N43" s="57">
        <v>0</v>
      </c>
      <c r="O43" s="56">
        <v>0</v>
      </c>
      <c r="P43" s="56">
        <v>21150004</v>
      </c>
      <c r="Q43" s="56">
        <v>0</v>
      </c>
      <c r="R43" s="56">
        <v>18093071</v>
      </c>
      <c r="S43" s="56">
        <v>2200000</v>
      </c>
      <c r="T43" s="56">
        <v>800000</v>
      </c>
      <c r="U43" s="56">
        <v>177929</v>
      </c>
      <c r="V43" s="57">
        <v>0</v>
      </c>
      <c r="W43" s="58">
        <v>0</v>
      </c>
      <c r="X43" s="57">
        <v>0</v>
      </c>
      <c r="Y43" s="59">
        <v>173066000</v>
      </c>
      <c r="Z43" s="58">
        <v>115204000</v>
      </c>
      <c r="AA43" s="57">
        <v>0</v>
      </c>
      <c r="AB43" s="57">
        <v>57862000</v>
      </c>
      <c r="AC43" s="60">
        <v>173066000</v>
      </c>
    </row>
    <row r="44" spans="1:29" s="10" customFormat="1" ht="12.75" customHeight="1">
      <c r="A44" s="27"/>
      <c r="B44" s="53" t="s">
        <v>155</v>
      </c>
      <c r="C44" s="54" t="s">
        <v>156</v>
      </c>
      <c r="D44" s="55">
        <v>80797999</v>
      </c>
      <c r="E44" s="56">
        <v>0</v>
      </c>
      <c r="F44" s="56">
        <v>3906000</v>
      </c>
      <c r="G44" s="56">
        <v>0</v>
      </c>
      <c r="H44" s="56">
        <v>0</v>
      </c>
      <c r="I44" s="56">
        <v>0</v>
      </c>
      <c r="J44" s="56">
        <v>1000000</v>
      </c>
      <c r="K44" s="56">
        <v>1000000</v>
      </c>
      <c r="L44" s="56">
        <v>0</v>
      </c>
      <c r="M44" s="56">
        <v>3000000</v>
      </c>
      <c r="N44" s="57">
        <v>0</v>
      </c>
      <c r="O44" s="56">
        <v>0</v>
      </c>
      <c r="P44" s="56">
        <v>0</v>
      </c>
      <c r="Q44" s="56">
        <v>0</v>
      </c>
      <c r="R44" s="56">
        <v>0</v>
      </c>
      <c r="S44" s="56">
        <v>2585550</v>
      </c>
      <c r="T44" s="56">
        <v>887300</v>
      </c>
      <c r="U44" s="56">
        <v>70000</v>
      </c>
      <c r="V44" s="57">
        <v>5737500</v>
      </c>
      <c r="W44" s="58">
        <v>0</v>
      </c>
      <c r="X44" s="57">
        <v>0</v>
      </c>
      <c r="Y44" s="59">
        <v>98984349</v>
      </c>
      <c r="Z44" s="58">
        <v>83039999</v>
      </c>
      <c r="AA44" s="57">
        <v>0</v>
      </c>
      <c r="AB44" s="57">
        <v>15944350</v>
      </c>
      <c r="AC44" s="60">
        <v>98984349</v>
      </c>
    </row>
    <row r="45" spans="1:29" s="10" customFormat="1" ht="12.75" customHeight="1">
      <c r="A45" s="27"/>
      <c r="B45" s="53" t="s">
        <v>157</v>
      </c>
      <c r="C45" s="54" t="s">
        <v>158</v>
      </c>
      <c r="D45" s="55">
        <v>82100397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9227000</v>
      </c>
      <c r="N45" s="57">
        <v>0</v>
      </c>
      <c r="O45" s="56">
        <v>1420000</v>
      </c>
      <c r="P45" s="56">
        <v>40973748</v>
      </c>
      <c r="Q45" s="56">
        <v>0</v>
      </c>
      <c r="R45" s="56">
        <v>980000</v>
      </c>
      <c r="S45" s="56">
        <v>700000</v>
      </c>
      <c r="T45" s="56">
        <v>580000</v>
      </c>
      <c r="U45" s="56">
        <v>4150000</v>
      </c>
      <c r="V45" s="57">
        <v>0</v>
      </c>
      <c r="W45" s="58">
        <v>0</v>
      </c>
      <c r="X45" s="57">
        <v>0</v>
      </c>
      <c r="Y45" s="59">
        <v>140131145</v>
      </c>
      <c r="Z45" s="58">
        <v>120654048</v>
      </c>
      <c r="AA45" s="57">
        <v>0</v>
      </c>
      <c r="AB45" s="57">
        <v>19477097</v>
      </c>
      <c r="AC45" s="60">
        <v>140131145</v>
      </c>
    </row>
    <row r="46" spans="1:29" s="10" customFormat="1" ht="12.75" customHeight="1">
      <c r="A46" s="27"/>
      <c r="B46" s="53" t="s">
        <v>159</v>
      </c>
      <c r="C46" s="54" t="s">
        <v>160</v>
      </c>
      <c r="D46" s="55">
        <v>25964105</v>
      </c>
      <c r="E46" s="56">
        <v>6199000</v>
      </c>
      <c r="F46" s="56">
        <v>15300000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30536584</v>
      </c>
      <c r="N46" s="57">
        <v>0</v>
      </c>
      <c r="O46" s="56">
        <v>0</v>
      </c>
      <c r="P46" s="56">
        <v>1450000</v>
      </c>
      <c r="Q46" s="56">
        <v>0</v>
      </c>
      <c r="R46" s="56">
        <v>2700000</v>
      </c>
      <c r="S46" s="56">
        <v>4440000</v>
      </c>
      <c r="T46" s="56">
        <v>100000</v>
      </c>
      <c r="U46" s="56">
        <v>3200000</v>
      </c>
      <c r="V46" s="57">
        <v>2000000</v>
      </c>
      <c r="W46" s="58">
        <v>0</v>
      </c>
      <c r="X46" s="57">
        <v>0</v>
      </c>
      <c r="Y46" s="59">
        <v>91889689</v>
      </c>
      <c r="Z46" s="58">
        <v>56468649</v>
      </c>
      <c r="AA46" s="57">
        <v>0</v>
      </c>
      <c r="AB46" s="57">
        <v>35421040</v>
      </c>
      <c r="AC46" s="60">
        <v>91889689</v>
      </c>
    </row>
    <row r="47" spans="1:29" s="10" customFormat="1" ht="12.75" customHeight="1">
      <c r="A47" s="27"/>
      <c r="B47" s="53" t="s">
        <v>161</v>
      </c>
      <c r="C47" s="54" t="s">
        <v>162</v>
      </c>
      <c r="D47" s="55">
        <v>76182226</v>
      </c>
      <c r="E47" s="56">
        <v>0</v>
      </c>
      <c r="F47" s="56">
        <v>9702000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5226124</v>
      </c>
      <c r="N47" s="57">
        <v>0</v>
      </c>
      <c r="O47" s="56">
        <v>0</v>
      </c>
      <c r="P47" s="56">
        <v>26400000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7">
        <v>0</v>
      </c>
      <c r="W47" s="58">
        <v>0</v>
      </c>
      <c r="X47" s="57">
        <v>0</v>
      </c>
      <c r="Y47" s="59">
        <v>117510350</v>
      </c>
      <c r="Z47" s="58">
        <v>117510350</v>
      </c>
      <c r="AA47" s="57">
        <v>0</v>
      </c>
      <c r="AB47" s="57">
        <v>0</v>
      </c>
      <c r="AC47" s="60">
        <v>117510350</v>
      </c>
    </row>
    <row r="48" spans="1:29" s="10" customFormat="1" ht="12.75" customHeight="1">
      <c r="A48" s="27"/>
      <c r="B48" s="53" t="s">
        <v>163</v>
      </c>
      <c r="C48" s="54" t="s">
        <v>164</v>
      </c>
      <c r="D48" s="55">
        <v>59669184</v>
      </c>
      <c r="E48" s="56">
        <v>0</v>
      </c>
      <c r="F48" s="56">
        <v>78490980</v>
      </c>
      <c r="G48" s="56">
        <v>0</v>
      </c>
      <c r="H48" s="56">
        <v>0</v>
      </c>
      <c r="I48" s="56">
        <v>1399992</v>
      </c>
      <c r="J48" s="56">
        <v>0</v>
      </c>
      <c r="K48" s="56">
        <v>0</v>
      </c>
      <c r="L48" s="56">
        <v>950004</v>
      </c>
      <c r="M48" s="56">
        <v>6975012</v>
      </c>
      <c r="N48" s="57">
        <v>0</v>
      </c>
      <c r="O48" s="56">
        <v>0</v>
      </c>
      <c r="P48" s="56">
        <v>16800000</v>
      </c>
      <c r="Q48" s="56">
        <v>0</v>
      </c>
      <c r="R48" s="56">
        <v>208500</v>
      </c>
      <c r="S48" s="56">
        <v>2100000</v>
      </c>
      <c r="T48" s="56">
        <v>540000</v>
      </c>
      <c r="U48" s="56">
        <v>3880008</v>
      </c>
      <c r="V48" s="57">
        <v>3300000</v>
      </c>
      <c r="W48" s="58">
        <v>0</v>
      </c>
      <c r="X48" s="57">
        <v>0</v>
      </c>
      <c r="Y48" s="59">
        <v>174313680</v>
      </c>
      <c r="Z48" s="58">
        <v>99340176</v>
      </c>
      <c r="AA48" s="57">
        <v>0</v>
      </c>
      <c r="AB48" s="57">
        <v>74973504</v>
      </c>
      <c r="AC48" s="60">
        <v>174313680</v>
      </c>
    </row>
    <row r="49" spans="1:29" s="10" customFormat="1" ht="12.75" customHeight="1">
      <c r="A49" s="27"/>
      <c r="B49" s="53" t="s">
        <v>165</v>
      </c>
      <c r="C49" s="54" t="s">
        <v>166</v>
      </c>
      <c r="D49" s="55">
        <v>91919000</v>
      </c>
      <c r="E49" s="56">
        <v>0</v>
      </c>
      <c r="F49" s="56">
        <v>14706000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28043000</v>
      </c>
      <c r="N49" s="57">
        <v>0</v>
      </c>
      <c r="O49" s="56">
        <v>0</v>
      </c>
      <c r="P49" s="56">
        <v>28123787</v>
      </c>
      <c r="Q49" s="56">
        <v>0</v>
      </c>
      <c r="R49" s="56">
        <v>1200000</v>
      </c>
      <c r="S49" s="56">
        <v>700000</v>
      </c>
      <c r="T49" s="56">
        <v>858400</v>
      </c>
      <c r="U49" s="56">
        <v>2650000</v>
      </c>
      <c r="V49" s="57">
        <v>1500000</v>
      </c>
      <c r="W49" s="58">
        <v>0</v>
      </c>
      <c r="X49" s="57">
        <v>0</v>
      </c>
      <c r="Y49" s="59">
        <v>169700187</v>
      </c>
      <c r="Z49" s="58">
        <v>100818000</v>
      </c>
      <c r="AA49" s="57">
        <v>0</v>
      </c>
      <c r="AB49" s="57">
        <v>68882187</v>
      </c>
      <c r="AC49" s="60">
        <v>169700187</v>
      </c>
    </row>
    <row r="50" spans="1:29" s="10" customFormat="1" ht="12.75" customHeight="1">
      <c r="A50" s="27"/>
      <c r="B50" s="53" t="s">
        <v>167</v>
      </c>
      <c r="C50" s="54" t="s">
        <v>168</v>
      </c>
      <c r="D50" s="55">
        <v>30474996</v>
      </c>
      <c r="E50" s="56">
        <v>0</v>
      </c>
      <c r="F50" s="56">
        <v>2300004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27271560</v>
      </c>
      <c r="N50" s="57">
        <v>50004</v>
      </c>
      <c r="O50" s="56">
        <v>0</v>
      </c>
      <c r="P50" s="56">
        <v>2499996</v>
      </c>
      <c r="Q50" s="56">
        <v>0</v>
      </c>
      <c r="R50" s="56">
        <v>0</v>
      </c>
      <c r="S50" s="56">
        <v>6800004</v>
      </c>
      <c r="T50" s="56">
        <v>1650000</v>
      </c>
      <c r="U50" s="56">
        <v>2101368</v>
      </c>
      <c r="V50" s="57">
        <v>2660256</v>
      </c>
      <c r="W50" s="58">
        <v>0</v>
      </c>
      <c r="X50" s="57">
        <v>0</v>
      </c>
      <c r="Y50" s="59">
        <v>75808188</v>
      </c>
      <c r="Z50" s="58">
        <v>45646548</v>
      </c>
      <c r="AA50" s="57">
        <v>0</v>
      </c>
      <c r="AB50" s="57">
        <v>30161640</v>
      </c>
      <c r="AC50" s="60">
        <v>75808188</v>
      </c>
    </row>
    <row r="51" spans="1:29" s="10" customFormat="1" ht="12.75" customHeight="1">
      <c r="A51" s="27"/>
      <c r="B51" s="53" t="s">
        <v>169</v>
      </c>
      <c r="C51" s="54" t="s">
        <v>170</v>
      </c>
      <c r="D51" s="55">
        <v>31142054</v>
      </c>
      <c r="E51" s="56">
        <v>0</v>
      </c>
      <c r="F51" s="56">
        <v>18647850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2774845</v>
      </c>
      <c r="N51" s="57">
        <v>0</v>
      </c>
      <c r="O51" s="56">
        <v>0</v>
      </c>
      <c r="P51" s="56">
        <v>1000000</v>
      </c>
      <c r="Q51" s="56">
        <v>0</v>
      </c>
      <c r="R51" s="56">
        <v>0</v>
      </c>
      <c r="S51" s="56">
        <v>570000</v>
      </c>
      <c r="T51" s="56">
        <v>430000</v>
      </c>
      <c r="U51" s="56">
        <v>420000</v>
      </c>
      <c r="V51" s="57">
        <v>3186000</v>
      </c>
      <c r="W51" s="58">
        <v>0</v>
      </c>
      <c r="X51" s="57">
        <v>0</v>
      </c>
      <c r="Y51" s="59">
        <v>58170749</v>
      </c>
      <c r="Z51" s="58">
        <v>52564749</v>
      </c>
      <c r="AA51" s="57">
        <v>0</v>
      </c>
      <c r="AB51" s="57">
        <v>5606000</v>
      </c>
      <c r="AC51" s="60">
        <v>58170749</v>
      </c>
    </row>
    <row r="52" spans="1:29" s="10" customFormat="1" ht="12.75" customHeight="1">
      <c r="A52" s="27"/>
      <c r="B52" s="53" t="s">
        <v>171</v>
      </c>
      <c r="C52" s="54" t="s">
        <v>172</v>
      </c>
      <c r="D52" s="55">
        <v>418587</v>
      </c>
      <c r="E52" s="56">
        <v>0</v>
      </c>
      <c r="F52" s="56">
        <v>17774680</v>
      </c>
      <c r="G52" s="56">
        <v>24086686</v>
      </c>
      <c r="H52" s="56">
        <v>8549472</v>
      </c>
      <c r="I52" s="56">
        <v>2933510</v>
      </c>
      <c r="J52" s="56">
        <v>0</v>
      </c>
      <c r="K52" s="56">
        <v>0</v>
      </c>
      <c r="L52" s="56">
        <v>0</v>
      </c>
      <c r="M52" s="56">
        <v>2807000</v>
      </c>
      <c r="N52" s="57">
        <v>0</v>
      </c>
      <c r="O52" s="56">
        <v>250090796</v>
      </c>
      <c r="P52" s="56">
        <v>0</v>
      </c>
      <c r="Q52" s="56">
        <v>0</v>
      </c>
      <c r="R52" s="56">
        <v>400000</v>
      </c>
      <c r="S52" s="56">
        <v>400000</v>
      </c>
      <c r="T52" s="56">
        <v>213680</v>
      </c>
      <c r="U52" s="56">
        <v>16267598</v>
      </c>
      <c r="V52" s="57">
        <v>400000</v>
      </c>
      <c r="W52" s="58">
        <v>0</v>
      </c>
      <c r="X52" s="57">
        <v>0</v>
      </c>
      <c r="Y52" s="59">
        <v>324342009</v>
      </c>
      <c r="Z52" s="58">
        <v>68898773</v>
      </c>
      <c r="AA52" s="57">
        <v>0</v>
      </c>
      <c r="AB52" s="57">
        <v>255443236</v>
      </c>
      <c r="AC52" s="60">
        <v>324342009</v>
      </c>
    </row>
    <row r="53" spans="1:29" s="10" customFormat="1" ht="12.75" customHeight="1">
      <c r="A53" s="27"/>
      <c r="B53" s="53" t="s">
        <v>173</v>
      </c>
      <c r="C53" s="54" t="s">
        <v>174</v>
      </c>
      <c r="D53" s="55">
        <v>0</v>
      </c>
      <c r="E53" s="56">
        <v>0</v>
      </c>
      <c r="F53" s="56">
        <v>2724618</v>
      </c>
      <c r="G53" s="56">
        <v>22284596</v>
      </c>
      <c r="H53" s="56">
        <v>0</v>
      </c>
      <c r="I53" s="56">
        <v>34667810</v>
      </c>
      <c r="J53" s="56">
        <v>0</v>
      </c>
      <c r="K53" s="56">
        <v>0</v>
      </c>
      <c r="L53" s="56">
        <v>0</v>
      </c>
      <c r="M53" s="56">
        <v>19463578</v>
      </c>
      <c r="N53" s="57">
        <v>0</v>
      </c>
      <c r="O53" s="56">
        <v>0</v>
      </c>
      <c r="P53" s="56">
        <v>1021400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7">
        <v>0</v>
      </c>
      <c r="W53" s="58">
        <v>0</v>
      </c>
      <c r="X53" s="57">
        <v>0</v>
      </c>
      <c r="Y53" s="59">
        <v>80162002</v>
      </c>
      <c r="Z53" s="58">
        <v>80162002</v>
      </c>
      <c r="AA53" s="57">
        <v>0</v>
      </c>
      <c r="AB53" s="57">
        <v>0</v>
      </c>
      <c r="AC53" s="60">
        <v>80162002</v>
      </c>
    </row>
    <row r="54" spans="1:29" s="10" customFormat="1" ht="12.75" customHeight="1">
      <c r="A54" s="27"/>
      <c r="B54" s="53" t="s">
        <v>175</v>
      </c>
      <c r="C54" s="54" t="s">
        <v>176</v>
      </c>
      <c r="D54" s="55">
        <v>4826952</v>
      </c>
      <c r="E54" s="56">
        <v>0</v>
      </c>
      <c r="F54" s="56">
        <v>1599996</v>
      </c>
      <c r="G54" s="56">
        <v>68025000</v>
      </c>
      <c r="H54" s="56">
        <v>10262988</v>
      </c>
      <c r="I54" s="56">
        <v>0</v>
      </c>
      <c r="J54" s="56">
        <v>4462836</v>
      </c>
      <c r="K54" s="56">
        <v>0</v>
      </c>
      <c r="L54" s="56">
        <v>0</v>
      </c>
      <c r="M54" s="56">
        <v>805416</v>
      </c>
      <c r="N54" s="57">
        <v>0</v>
      </c>
      <c r="O54" s="56">
        <v>0</v>
      </c>
      <c r="P54" s="56">
        <v>0</v>
      </c>
      <c r="Q54" s="56">
        <v>0</v>
      </c>
      <c r="R54" s="56">
        <v>0</v>
      </c>
      <c r="S54" s="56">
        <v>200004</v>
      </c>
      <c r="T54" s="56">
        <v>200004</v>
      </c>
      <c r="U54" s="56">
        <v>350004</v>
      </c>
      <c r="V54" s="57">
        <v>894900</v>
      </c>
      <c r="W54" s="58">
        <v>0</v>
      </c>
      <c r="X54" s="57">
        <v>0</v>
      </c>
      <c r="Y54" s="59">
        <v>91628100</v>
      </c>
      <c r="Z54" s="58">
        <v>91178088</v>
      </c>
      <c r="AA54" s="57">
        <v>0</v>
      </c>
      <c r="AB54" s="57">
        <v>0</v>
      </c>
      <c r="AC54" s="60">
        <v>91178088</v>
      </c>
    </row>
    <row r="55" spans="1:29" s="10" customFormat="1" ht="12.75" customHeight="1">
      <c r="A55" s="27"/>
      <c r="B55" s="53" t="s">
        <v>177</v>
      </c>
      <c r="C55" s="54" t="s">
        <v>178</v>
      </c>
      <c r="D55" s="55">
        <v>0</v>
      </c>
      <c r="E55" s="56">
        <v>7131295</v>
      </c>
      <c r="F55" s="56">
        <v>792400942</v>
      </c>
      <c r="G55" s="56">
        <v>13665126</v>
      </c>
      <c r="H55" s="56">
        <v>11562986</v>
      </c>
      <c r="I55" s="56">
        <v>0</v>
      </c>
      <c r="J55" s="56">
        <v>0</v>
      </c>
      <c r="K55" s="56">
        <v>0</v>
      </c>
      <c r="L55" s="56">
        <v>0</v>
      </c>
      <c r="M55" s="56">
        <v>19355947</v>
      </c>
      <c r="N55" s="57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1121658</v>
      </c>
      <c r="U55" s="56">
        <v>0</v>
      </c>
      <c r="V55" s="57">
        <v>0</v>
      </c>
      <c r="W55" s="58">
        <v>0</v>
      </c>
      <c r="X55" s="57">
        <v>0</v>
      </c>
      <c r="Y55" s="59">
        <v>845237954</v>
      </c>
      <c r="Z55" s="58">
        <v>51715354</v>
      </c>
      <c r="AA55" s="57">
        <v>0</v>
      </c>
      <c r="AB55" s="57">
        <v>793522600</v>
      </c>
      <c r="AC55" s="60">
        <v>845237954</v>
      </c>
    </row>
    <row r="56" spans="1:29" s="10" customFormat="1" ht="12.75" customHeight="1">
      <c r="A56" s="27"/>
      <c r="B56" s="53" t="s">
        <v>179</v>
      </c>
      <c r="C56" s="54" t="s">
        <v>180</v>
      </c>
      <c r="D56" s="55">
        <v>10870689</v>
      </c>
      <c r="E56" s="56">
        <v>2256206</v>
      </c>
      <c r="F56" s="56">
        <v>0</v>
      </c>
      <c r="G56" s="56">
        <v>88729291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790314</v>
      </c>
      <c r="N56" s="57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7">
        <v>0</v>
      </c>
      <c r="W56" s="58">
        <v>0</v>
      </c>
      <c r="X56" s="57">
        <v>0</v>
      </c>
      <c r="Y56" s="59">
        <v>102646500</v>
      </c>
      <c r="Z56" s="58">
        <v>102646500</v>
      </c>
      <c r="AA56" s="57">
        <v>0</v>
      </c>
      <c r="AB56" s="57">
        <v>0</v>
      </c>
      <c r="AC56" s="60">
        <v>102646500</v>
      </c>
    </row>
    <row r="57" spans="1:29" s="10" customFormat="1" ht="12.75" customHeight="1">
      <c r="A57" s="27"/>
      <c r="B57" s="53" t="s">
        <v>181</v>
      </c>
      <c r="C57" s="54" t="s">
        <v>182</v>
      </c>
      <c r="D57" s="55">
        <v>0</v>
      </c>
      <c r="E57" s="56">
        <v>0</v>
      </c>
      <c r="F57" s="56">
        <v>0</v>
      </c>
      <c r="G57" s="56">
        <v>30000</v>
      </c>
      <c r="H57" s="56">
        <v>270000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7">
        <v>0</v>
      </c>
      <c r="O57" s="56">
        <v>0</v>
      </c>
      <c r="P57" s="56">
        <v>636000</v>
      </c>
      <c r="Q57" s="56">
        <v>0</v>
      </c>
      <c r="R57" s="56">
        <v>0</v>
      </c>
      <c r="S57" s="56">
        <v>0</v>
      </c>
      <c r="T57" s="56">
        <v>2070000</v>
      </c>
      <c r="U57" s="56">
        <v>2396580</v>
      </c>
      <c r="V57" s="57">
        <v>0</v>
      </c>
      <c r="W57" s="58">
        <v>0</v>
      </c>
      <c r="X57" s="57">
        <v>0</v>
      </c>
      <c r="Y57" s="59">
        <v>5402580</v>
      </c>
      <c r="Z57" s="58">
        <v>0</v>
      </c>
      <c r="AA57" s="57">
        <v>0</v>
      </c>
      <c r="AB57" s="57">
        <v>0</v>
      </c>
      <c r="AC57" s="60">
        <v>0</v>
      </c>
    </row>
    <row r="58" spans="1:29" s="10" customFormat="1" ht="12.75" customHeight="1">
      <c r="A58" s="27"/>
      <c r="B58" s="53" t="s">
        <v>69</v>
      </c>
      <c r="C58" s="54" t="s">
        <v>70</v>
      </c>
      <c r="D58" s="55">
        <v>2847023</v>
      </c>
      <c r="E58" s="56">
        <v>0</v>
      </c>
      <c r="F58" s="56">
        <v>9059512</v>
      </c>
      <c r="G58" s="56">
        <v>15668489</v>
      </c>
      <c r="H58" s="56">
        <v>92434668</v>
      </c>
      <c r="I58" s="56">
        <v>11670311</v>
      </c>
      <c r="J58" s="56">
        <v>0</v>
      </c>
      <c r="K58" s="56">
        <v>0</v>
      </c>
      <c r="L58" s="56">
        <v>0</v>
      </c>
      <c r="M58" s="56">
        <v>21566997</v>
      </c>
      <c r="N58" s="57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7">
        <v>0</v>
      </c>
      <c r="W58" s="58">
        <v>0</v>
      </c>
      <c r="X58" s="57">
        <v>0</v>
      </c>
      <c r="Y58" s="59">
        <v>153247000</v>
      </c>
      <c r="Z58" s="58">
        <v>153247000</v>
      </c>
      <c r="AA58" s="57">
        <v>0</v>
      </c>
      <c r="AB58" s="57">
        <v>0</v>
      </c>
      <c r="AC58" s="60">
        <v>153247000</v>
      </c>
    </row>
    <row r="59" spans="1:29" s="10" customFormat="1" ht="12.75" customHeight="1">
      <c r="A59" s="27"/>
      <c r="B59" s="53" t="s">
        <v>183</v>
      </c>
      <c r="C59" s="54" t="s">
        <v>184</v>
      </c>
      <c r="D59" s="55">
        <v>34453049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3721551</v>
      </c>
      <c r="N59" s="57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1000000</v>
      </c>
      <c r="U59" s="56">
        <v>0</v>
      </c>
      <c r="V59" s="57">
        <v>0</v>
      </c>
      <c r="W59" s="58">
        <v>0</v>
      </c>
      <c r="X59" s="57">
        <v>0</v>
      </c>
      <c r="Y59" s="59">
        <v>39174600</v>
      </c>
      <c r="Z59" s="58">
        <v>39174600</v>
      </c>
      <c r="AA59" s="57">
        <v>0</v>
      </c>
      <c r="AB59" s="57">
        <v>0</v>
      </c>
      <c r="AC59" s="60">
        <v>39174600</v>
      </c>
    </row>
    <row r="60" spans="1:29" s="10" customFormat="1" ht="12.75" customHeight="1">
      <c r="A60" s="27"/>
      <c r="B60" s="53" t="s">
        <v>185</v>
      </c>
      <c r="C60" s="54" t="s">
        <v>186</v>
      </c>
      <c r="D60" s="55">
        <v>0</v>
      </c>
      <c r="E60" s="56">
        <v>31462140</v>
      </c>
      <c r="F60" s="56">
        <v>15200004</v>
      </c>
      <c r="G60" s="56">
        <v>129800256</v>
      </c>
      <c r="H60" s="56">
        <v>2888664</v>
      </c>
      <c r="I60" s="56">
        <v>0</v>
      </c>
      <c r="J60" s="56">
        <v>0</v>
      </c>
      <c r="K60" s="56">
        <v>0</v>
      </c>
      <c r="L60" s="56">
        <v>0</v>
      </c>
      <c r="M60" s="56">
        <v>2564376</v>
      </c>
      <c r="N60" s="57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7">
        <v>0</v>
      </c>
      <c r="W60" s="58">
        <v>0</v>
      </c>
      <c r="X60" s="57">
        <v>0</v>
      </c>
      <c r="Y60" s="59">
        <v>181915440</v>
      </c>
      <c r="Z60" s="58">
        <v>166715436</v>
      </c>
      <c r="AA60" s="57">
        <v>0</v>
      </c>
      <c r="AB60" s="57">
        <v>15200004</v>
      </c>
      <c r="AC60" s="60">
        <v>181915440</v>
      </c>
    </row>
    <row r="61" spans="1:29" s="10" customFormat="1" ht="12.75" customHeight="1">
      <c r="A61" s="27"/>
      <c r="B61" s="53" t="s">
        <v>187</v>
      </c>
      <c r="C61" s="54" t="s">
        <v>188</v>
      </c>
      <c r="D61" s="55">
        <v>30516808</v>
      </c>
      <c r="E61" s="56">
        <v>0</v>
      </c>
      <c r="F61" s="56">
        <v>10152000</v>
      </c>
      <c r="G61" s="56">
        <v>13250292</v>
      </c>
      <c r="H61" s="56">
        <v>8059992</v>
      </c>
      <c r="I61" s="56">
        <v>0</v>
      </c>
      <c r="J61" s="56">
        <v>0</v>
      </c>
      <c r="K61" s="56">
        <v>0</v>
      </c>
      <c r="L61" s="56">
        <v>0</v>
      </c>
      <c r="M61" s="56">
        <v>10687908</v>
      </c>
      <c r="N61" s="57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250000</v>
      </c>
      <c r="U61" s="56">
        <v>625237</v>
      </c>
      <c r="V61" s="57">
        <v>15572500</v>
      </c>
      <c r="W61" s="58">
        <v>0</v>
      </c>
      <c r="X61" s="57">
        <v>0</v>
      </c>
      <c r="Y61" s="59">
        <v>89114737</v>
      </c>
      <c r="Z61" s="58">
        <v>72667000</v>
      </c>
      <c r="AA61" s="57">
        <v>0</v>
      </c>
      <c r="AB61" s="57">
        <v>16447737</v>
      </c>
      <c r="AC61" s="60">
        <v>89114737</v>
      </c>
    </row>
    <row r="62" spans="1:29" s="10" customFormat="1" ht="12.75" customHeight="1">
      <c r="A62" s="27"/>
      <c r="B62" s="53" t="s">
        <v>189</v>
      </c>
      <c r="C62" s="54" t="s">
        <v>190</v>
      </c>
      <c r="D62" s="55">
        <v>649896</v>
      </c>
      <c r="E62" s="56">
        <v>0</v>
      </c>
      <c r="F62" s="56">
        <v>4914000</v>
      </c>
      <c r="G62" s="56">
        <v>18471984</v>
      </c>
      <c r="H62" s="56">
        <v>0</v>
      </c>
      <c r="I62" s="56">
        <v>4950024</v>
      </c>
      <c r="J62" s="56">
        <v>0</v>
      </c>
      <c r="K62" s="56">
        <v>0</v>
      </c>
      <c r="L62" s="56">
        <v>0</v>
      </c>
      <c r="M62" s="56">
        <v>1200000</v>
      </c>
      <c r="N62" s="57">
        <v>0</v>
      </c>
      <c r="O62" s="56">
        <v>0</v>
      </c>
      <c r="P62" s="56">
        <v>30000000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7">
        <v>0</v>
      </c>
      <c r="W62" s="58">
        <v>0</v>
      </c>
      <c r="X62" s="57">
        <v>0</v>
      </c>
      <c r="Y62" s="59">
        <v>60185904</v>
      </c>
      <c r="Z62" s="58">
        <v>60185904</v>
      </c>
      <c r="AA62" s="57">
        <v>0</v>
      </c>
      <c r="AB62" s="57">
        <v>0</v>
      </c>
      <c r="AC62" s="60">
        <v>60185904</v>
      </c>
    </row>
    <row r="63" spans="1:29" s="10" customFormat="1" ht="12.75" customHeight="1">
      <c r="A63" s="27"/>
      <c r="B63" s="53" t="s">
        <v>191</v>
      </c>
      <c r="C63" s="54" t="s">
        <v>192</v>
      </c>
      <c r="D63" s="55">
        <v>10867284</v>
      </c>
      <c r="E63" s="56">
        <v>0</v>
      </c>
      <c r="F63" s="56">
        <v>38344259</v>
      </c>
      <c r="G63" s="56">
        <v>92172966</v>
      </c>
      <c r="H63" s="56">
        <v>59022361</v>
      </c>
      <c r="I63" s="56">
        <v>0</v>
      </c>
      <c r="J63" s="56">
        <v>0</v>
      </c>
      <c r="K63" s="56">
        <v>0</v>
      </c>
      <c r="L63" s="56">
        <v>0</v>
      </c>
      <c r="M63" s="56">
        <v>26137831</v>
      </c>
      <c r="N63" s="57">
        <v>0</v>
      </c>
      <c r="O63" s="56">
        <v>0</v>
      </c>
      <c r="P63" s="56">
        <v>0</v>
      </c>
      <c r="Q63" s="56">
        <v>0</v>
      </c>
      <c r="R63" s="56">
        <v>0</v>
      </c>
      <c r="S63" s="56">
        <v>2476713</v>
      </c>
      <c r="T63" s="56">
        <v>739512</v>
      </c>
      <c r="U63" s="56">
        <v>16393008</v>
      </c>
      <c r="V63" s="57">
        <v>9221852</v>
      </c>
      <c r="W63" s="58">
        <v>0</v>
      </c>
      <c r="X63" s="57">
        <v>0</v>
      </c>
      <c r="Y63" s="59">
        <v>255375786</v>
      </c>
      <c r="Z63" s="58">
        <v>220544701</v>
      </c>
      <c r="AA63" s="57">
        <v>0</v>
      </c>
      <c r="AB63" s="57">
        <v>34831085</v>
      </c>
      <c r="AC63" s="60">
        <v>255375786</v>
      </c>
    </row>
    <row r="64" spans="1:29" s="10" customFormat="1" ht="12.75" customHeight="1">
      <c r="A64" s="27"/>
      <c r="B64" s="53" t="s">
        <v>193</v>
      </c>
      <c r="C64" s="54" t="s">
        <v>194</v>
      </c>
      <c r="D64" s="55">
        <v>7573212</v>
      </c>
      <c r="E64" s="56">
        <v>0</v>
      </c>
      <c r="F64" s="56">
        <v>24349000</v>
      </c>
      <c r="G64" s="56">
        <v>4211571</v>
      </c>
      <c r="H64" s="56">
        <v>29251871</v>
      </c>
      <c r="I64" s="56">
        <v>0</v>
      </c>
      <c r="J64" s="56">
        <v>0</v>
      </c>
      <c r="K64" s="56">
        <v>0</v>
      </c>
      <c r="L64" s="56">
        <v>0</v>
      </c>
      <c r="M64" s="56">
        <v>996345</v>
      </c>
      <c r="N64" s="57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7">
        <v>0</v>
      </c>
      <c r="W64" s="58">
        <v>0</v>
      </c>
      <c r="X64" s="57">
        <v>0</v>
      </c>
      <c r="Y64" s="59">
        <v>66381999</v>
      </c>
      <c r="Z64" s="58">
        <v>65721999</v>
      </c>
      <c r="AA64" s="57">
        <v>0</v>
      </c>
      <c r="AB64" s="57">
        <v>0</v>
      </c>
      <c r="AC64" s="60">
        <v>65721999</v>
      </c>
    </row>
    <row r="65" spans="1:29" s="10" customFormat="1" ht="12.75" customHeight="1">
      <c r="A65" s="27"/>
      <c r="B65" s="53" t="s">
        <v>195</v>
      </c>
      <c r="C65" s="54" t="s">
        <v>196</v>
      </c>
      <c r="D65" s="55">
        <v>4554841</v>
      </c>
      <c r="E65" s="56">
        <v>0</v>
      </c>
      <c r="F65" s="56">
        <v>5684211</v>
      </c>
      <c r="G65" s="56">
        <v>34210651</v>
      </c>
      <c r="H65" s="56">
        <v>9259841</v>
      </c>
      <c r="I65" s="56">
        <v>1005244</v>
      </c>
      <c r="J65" s="56">
        <v>0</v>
      </c>
      <c r="K65" s="56">
        <v>0</v>
      </c>
      <c r="L65" s="56">
        <v>0</v>
      </c>
      <c r="M65" s="56">
        <v>10349553</v>
      </c>
      <c r="N65" s="57">
        <v>0</v>
      </c>
      <c r="O65" s="56">
        <v>0</v>
      </c>
      <c r="P65" s="56">
        <v>0</v>
      </c>
      <c r="Q65" s="56">
        <v>0</v>
      </c>
      <c r="R65" s="56">
        <v>0</v>
      </c>
      <c r="S65" s="56">
        <v>628000</v>
      </c>
      <c r="T65" s="56">
        <v>187001</v>
      </c>
      <c r="U65" s="56">
        <v>2820000</v>
      </c>
      <c r="V65" s="57">
        <v>0</v>
      </c>
      <c r="W65" s="58">
        <v>0</v>
      </c>
      <c r="X65" s="57">
        <v>0</v>
      </c>
      <c r="Y65" s="59">
        <v>68699342</v>
      </c>
      <c r="Z65" s="58">
        <v>65064341</v>
      </c>
      <c r="AA65" s="57">
        <v>0</v>
      </c>
      <c r="AB65" s="57">
        <v>3635001</v>
      </c>
      <c r="AC65" s="60">
        <v>68699342</v>
      </c>
    </row>
    <row r="66" spans="1:29" s="10" customFormat="1" ht="12.75" customHeight="1">
      <c r="A66" s="27"/>
      <c r="B66" s="53" t="s">
        <v>197</v>
      </c>
      <c r="C66" s="54" t="s">
        <v>198</v>
      </c>
      <c r="D66" s="55">
        <v>13994855</v>
      </c>
      <c r="E66" s="56">
        <v>5607310</v>
      </c>
      <c r="F66" s="56">
        <v>0</v>
      </c>
      <c r="G66" s="56">
        <v>1771382</v>
      </c>
      <c r="H66" s="56">
        <v>14183146</v>
      </c>
      <c r="I66" s="56">
        <v>15084914</v>
      </c>
      <c r="J66" s="56">
        <v>0</v>
      </c>
      <c r="K66" s="56">
        <v>0</v>
      </c>
      <c r="L66" s="56">
        <v>0</v>
      </c>
      <c r="M66" s="56">
        <v>16319339</v>
      </c>
      <c r="N66" s="57">
        <v>0</v>
      </c>
      <c r="O66" s="56">
        <v>0</v>
      </c>
      <c r="P66" s="56">
        <v>0</v>
      </c>
      <c r="Q66" s="56">
        <v>0</v>
      </c>
      <c r="R66" s="56">
        <v>1650000</v>
      </c>
      <c r="S66" s="56">
        <v>2170000</v>
      </c>
      <c r="T66" s="56">
        <v>4312935</v>
      </c>
      <c r="U66" s="56">
        <v>5909550</v>
      </c>
      <c r="V66" s="57">
        <v>650000</v>
      </c>
      <c r="W66" s="58">
        <v>0</v>
      </c>
      <c r="X66" s="57">
        <v>0</v>
      </c>
      <c r="Y66" s="59">
        <v>81653431</v>
      </c>
      <c r="Z66" s="58">
        <v>61437800</v>
      </c>
      <c r="AA66" s="57">
        <v>0</v>
      </c>
      <c r="AB66" s="57">
        <v>20215631</v>
      </c>
      <c r="AC66" s="60">
        <v>81653431</v>
      </c>
    </row>
    <row r="67" spans="1:29" s="10" customFormat="1" ht="12.75" customHeight="1">
      <c r="A67" s="27"/>
      <c r="B67" s="53" t="s">
        <v>199</v>
      </c>
      <c r="C67" s="54" t="s">
        <v>200</v>
      </c>
      <c r="D67" s="55">
        <v>675794</v>
      </c>
      <c r="E67" s="56">
        <v>0</v>
      </c>
      <c r="F67" s="56">
        <v>7000000</v>
      </c>
      <c r="G67" s="56">
        <v>87916028</v>
      </c>
      <c r="H67" s="56">
        <v>19552561</v>
      </c>
      <c r="I67" s="56">
        <v>0</v>
      </c>
      <c r="J67" s="56">
        <v>0</v>
      </c>
      <c r="K67" s="56">
        <v>0</v>
      </c>
      <c r="L67" s="56">
        <v>0</v>
      </c>
      <c r="M67" s="56">
        <v>3589218</v>
      </c>
      <c r="N67" s="57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7">
        <v>2085200</v>
      </c>
      <c r="W67" s="58">
        <v>0</v>
      </c>
      <c r="X67" s="57">
        <v>0</v>
      </c>
      <c r="Y67" s="59">
        <v>120818801</v>
      </c>
      <c r="Z67" s="58">
        <v>119118801</v>
      </c>
      <c r="AA67" s="57">
        <v>0</v>
      </c>
      <c r="AB67" s="57">
        <v>1700000</v>
      </c>
      <c r="AC67" s="60">
        <v>120818801</v>
      </c>
    </row>
    <row r="68" spans="1:29" s="10" customFormat="1" ht="12.75" customHeight="1">
      <c r="A68" s="27"/>
      <c r="B68" s="53" t="s">
        <v>201</v>
      </c>
      <c r="C68" s="54" t="s">
        <v>202</v>
      </c>
      <c r="D68" s="55">
        <v>89891860</v>
      </c>
      <c r="E68" s="56">
        <v>0</v>
      </c>
      <c r="F68" s="56">
        <v>43372000</v>
      </c>
      <c r="G68" s="56">
        <v>8293000</v>
      </c>
      <c r="H68" s="56">
        <v>50543420</v>
      </c>
      <c r="I68" s="56">
        <v>1426930</v>
      </c>
      <c r="J68" s="56">
        <v>0</v>
      </c>
      <c r="K68" s="56">
        <v>0</v>
      </c>
      <c r="L68" s="56">
        <v>3200000</v>
      </c>
      <c r="M68" s="56">
        <v>18965540</v>
      </c>
      <c r="N68" s="57">
        <v>0</v>
      </c>
      <c r="O68" s="56">
        <v>0</v>
      </c>
      <c r="P68" s="56">
        <v>6550000</v>
      </c>
      <c r="Q68" s="56">
        <v>0</v>
      </c>
      <c r="R68" s="56">
        <v>200000</v>
      </c>
      <c r="S68" s="56">
        <v>1571000</v>
      </c>
      <c r="T68" s="56">
        <v>3498500</v>
      </c>
      <c r="U68" s="56">
        <v>4874600</v>
      </c>
      <c r="V68" s="57">
        <v>19850200</v>
      </c>
      <c r="W68" s="58">
        <v>50000</v>
      </c>
      <c r="X68" s="57">
        <v>0</v>
      </c>
      <c r="Y68" s="59">
        <v>252287050</v>
      </c>
      <c r="Z68" s="58">
        <v>118969750</v>
      </c>
      <c r="AA68" s="57">
        <v>70972400</v>
      </c>
      <c r="AB68" s="57">
        <v>62344900</v>
      </c>
      <c r="AC68" s="60">
        <v>252287050</v>
      </c>
    </row>
    <row r="69" spans="1:29" s="10" customFormat="1" ht="12.75" customHeight="1">
      <c r="A69" s="27"/>
      <c r="B69" s="53" t="s">
        <v>203</v>
      </c>
      <c r="C69" s="54" t="s">
        <v>204</v>
      </c>
      <c r="D69" s="55">
        <v>7356362</v>
      </c>
      <c r="E69" s="56">
        <v>0</v>
      </c>
      <c r="F69" s="56">
        <v>10232000</v>
      </c>
      <c r="G69" s="56">
        <v>16054437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7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32539316</v>
      </c>
      <c r="U69" s="56">
        <v>0</v>
      </c>
      <c r="V69" s="57">
        <v>0</v>
      </c>
      <c r="W69" s="58">
        <v>0</v>
      </c>
      <c r="X69" s="57">
        <v>0</v>
      </c>
      <c r="Y69" s="59">
        <v>66182115</v>
      </c>
      <c r="Z69" s="58">
        <v>66182115</v>
      </c>
      <c r="AA69" s="57">
        <v>0</v>
      </c>
      <c r="AB69" s="57">
        <v>0</v>
      </c>
      <c r="AC69" s="60">
        <v>66182115</v>
      </c>
    </row>
    <row r="70" spans="1:29" s="10" customFormat="1" ht="12.75" customHeight="1">
      <c r="A70" s="27"/>
      <c r="B70" s="53" t="s">
        <v>71</v>
      </c>
      <c r="C70" s="54" t="s">
        <v>72</v>
      </c>
      <c r="D70" s="55">
        <v>43469907</v>
      </c>
      <c r="E70" s="56">
        <v>0</v>
      </c>
      <c r="F70" s="56">
        <v>110096125</v>
      </c>
      <c r="G70" s="56">
        <v>47721654</v>
      </c>
      <c r="H70" s="56">
        <v>70109540</v>
      </c>
      <c r="I70" s="56">
        <v>1182338</v>
      </c>
      <c r="J70" s="56">
        <v>0</v>
      </c>
      <c r="K70" s="56">
        <v>0</v>
      </c>
      <c r="L70" s="56">
        <v>0</v>
      </c>
      <c r="M70" s="56">
        <v>32714029</v>
      </c>
      <c r="N70" s="57">
        <v>0</v>
      </c>
      <c r="O70" s="56">
        <v>0</v>
      </c>
      <c r="P70" s="56">
        <v>0</v>
      </c>
      <c r="Q70" s="56">
        <v>0</v>
      </c>
      <c r="R70" s="56">
        <v>0</v>
      </c>
      <c r="S70" s="56">
        <v>4000000</v>
      </c>
      <c r="T70" s="56">
        <v>3316000</v>
      </c>
      <c r="U70" s="56">
        <v>1100000</v>
      </c>
      <c r="V70" s="57">
        <v>20250000</v>
      </c>
      <c r="W70" s="58">
        <v>0</v>
      </c>
      <c r="X70" s="57">
        <v>0</v>
      </c>
      <c r="Y70" s="59">
        <v>333959593</v>
      </c>
      <c r="Z70" s="58">
        <v>189532750</v>
      </c>
      <c r="AA70" s="57">
        <v>0</v>
      </c>
      <c r="AB70" s="57">
        <v>144426843</v>
      </c>
      <c r="AC70" s="60">
        <v>333959593</v>
      </c>
    </row>
    <row r="71" spans="1:29" s="10" customFormat="1" ht="12.75" customHeight="1">
      <c r="A71" s="27"/>
      <c r="B71" s="53" t="s">
        <v>205</v>
      </c>
      <c r="C71" s="54" t="s">
        <v>206</v>
      </c>
      <c r="D71" s="55">
        <v>9663478</v>
      </c>
      <c r="E71" s="56">
        <v>0</v>
      </c>
      <c r="F71" s="56">
        <v>30700000</v>
      </c>
      <c r="G71" s="56">
        <v>36370652</v>
      </c>
      <c r="H71" s="56">
        <v>9750000</v>
      </c>
      <c r="I71" s="56">
        <v>5600000</v>
      </c>
      <c r="J71" s="56">
        <v>0</v>
      </c>
      <c r="K71" s="56">
        <v>0</v>
      </c>
      <c r="L71" s="56">
        <v>0</v>
      </c>
      <c r="M71" s="56">
        <v>8458609</v>
      </c>
      <c r="N71" s="57">
        <v>0</v>
      </c>
      <c r="O71" s="56">
        <v>0</v>
      </c>
      <c r="P71" s="56">
        <v>4930000</v>
      </c>
      <c r="Q71" s="56">
        <v>0</v>
      </c>
      <c r="R71" s="56">
        <v>1000000</v>
      </c>
      <c r="S71" s="56">
        <v>7450000</v>
      </c>
      <c r="T71" s="56">
        <v>2097000</v>
      </c>
      <c r="U71" s="56">
        <v>6370000</v>
      </c>
      <c r="V71" s="57">
        <v>14065000</v>
      </c>
      <c r="W71" s="58">
        <v>0</v>
      </c>
      <c r="X71" s="57">
        <v>0</v>
      </c>
      <c r="Y71" s="59">
        <v>136454739</v>
      </c>
      <c r="Z71" s="58">
        <v>76572739</v>
      </c>
      <c r="AA71" s="57">
        <v>33365000</v>
      </c>
      <c r="AB71" s="57">
        <v>26517000</v>
      </c>
      <c r="AC71" s="60">
        <v>136454739</v>
      </c>
    </row>
    <row r="72" spans="1:29" s="10" customFormat="1" ht="12.75" customHeight="1">
      <c r="A72" s="27"/>
      <c r="B72" s="53" t="s">
        <v>207</v>
      </c>
      <c r="C72" s="54" t="s">
        <v>208</v>
      </c>
      <c r="D72" s="55">
        <v>29749000</v>
      </c>
      <c r="E72" s="56">
        <v>0</v>
      </c>
      <c r="F72" s="56">
        <v>22000000</v>
      </c>
      <c r="G72" s="56">
        <v>9825000</v>
      </c>
      <c r="H72" s="56">
        <v>6000000</v>
      </c>
      <c r="I72" s="56">
        <v>0</v>
      </c>
      <c r="J72" s="56">
        <v>0</v>
      </c>
      <c r="K72" s="56">
        <v>0</v>
      </c>
      <c r="L72" s="56">
        <v>0</v>
      </c>
      <c r="M72" s="56">
        <v>4715000</v>
      </c>
      <c r="N72" s="57">
        <v>0</v>
      </c>
      <c r="O72" s="56">
        <v>0</v>
      </c>
      <c r="P72" s="56">
        <v>0</v>
      </c>
      <c r="Q72" s="56">
        <v>0</v>
      </c>
      <c r="R72" s="56">
        <v>0</v>
      </c>
      <c r="S72" s="56">
        <v>1750000</v>
      </c>
      <c r="T72" s="56">
        <v>300000</v>
      </c>
      <c r="U72" s="56">
        <v>4852405</v>
      </c>
      <c r="V72" s="57">
        <v>500000</v>
      </c>
      <c r="W72" s="58">
        <v>0</v>
      </c>
      <c r="X72" s="57">
        <v>0</v>
      </c>
      <c r="Y72" s="59">
        <v>79691405</v>
      </c>
      <c r="Z72" s="58">
        <v>65639000</v>
      </c>
      <c r="AA72" s="57">
        <v>0</v>
      </c>
      <c r="AB72" s="57">
        <v>14052405</v>
      </c>
      <c r="AC72" s="60">
        <v>79691405</v>
      </c>
    </row>
    <row r="73" spans="1:29" s="10" customFormat="1" ht="12.75" customHeight="1">
      <c r="A73" s="27"/>
      <c r="B73" s="53" t="s">
        <v>73</v>
      </c>
      <c r="C73" s="54" t="s">
        <v>74</v>
      </c>
      <c r="D73" s="55">
        <v>47877700</v>
      </c>
      <c r="E73" s="56">
        <v>0</v>
      </c>
      <c r="F73" s="56">
        <v>27552000</v>
      </c>
      <c r="G73" s="56">
        <v>49214183</v>
      </c>
      <c r="H73" s="56">
        <v>0</v>
      </c>
      <c r="I73" s="56">
        <v>29100000</v>
      </c>
      <c r="J73" s="56">
        <v>0</v>
      </c>
      <c r="K73" s="56">
        <v>0</v>
      </c>
      <c r="L73" s="56">
        <v>0</v>
      </c>
      <c r="M73" s="56">
        <v>32992307</v>
      </c>
      <c r="N73" s="57">
        <v>0</v>
      </c>
      <c r="O73" s="56">
        <v>0</v>
      </c>
      <c r="P73" s="56">
        <v>9000000</v>
      </c>
      <c r="Q73" s="56">
        <v>0</v>
      </c>
      <c r="R73" s="56">
        <v>190000</v>
      </c>
      <c r="S73" s="56">
        <v>371902</v>
      </c>
      <c r="T73" s="56">
        <v>2327692</v>
      </c>
      <c r="U73" s="56">
        <v>0</v>
      </c>
      <c r="V73" s="57">
        <v>700000</v>
      </c>
      <c r="W73" s="58">
        <v>0</v>
      </c>
      <c r="X73" s="57">
        <v>0</v>
      </c>
      <c r="Y73" s="59">
        <v>199325784</v>
      </c>
      <c r="Z73" s="58">
        <v>186700924</v>
      </c>
      <c r="AA73" s="57">
        <v>0</v>
      </c>
      <c r="AB73" s="57">
        <v>12624860</v>
      </c>
      <c r="AC73" s="60">
        <v>199325784</v>
      </c>
    </row>
    <row r="74" spans="1:29" s="10" customFormat="1" ht="12.75" customHeight="1">
      <c r="A74" s="27"/>
      <c r="B74" s="53" t="s">
        <v>209</v>
      </c>
      <c r="C74" s="54" t="s">
        <v>210</v>
      </c>
      <c r="D74" s="55">
        <v>28851300</v>
      </c>
      <c r="E74" s="56">
        <v>8500000</v>
      </c>
      <c r="F74" s="56">
        <v>26773000</v>
      </c>
      <c r="G74" s="56">
        <v>100597789</v>
      </c>
      <c r="H74" s="56">
        <v>4500000</v>
      </c>
      <c r="I74" s="56">
        <v>0</v>
      </c>
      <c r="J74" s="56">
        <v>0</v>
      </c>
      <c r="K74" s="56">
        <v>0</v>
      </c>
      <c r="L74" s="56">
        <v>0</v>
      </c>
      <c r="M74" s="56">
        <v>2924000</v>
      </c>
      <c r="N74" s="57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4460000</v>
      </c>
      <c r="U74" s="56">
        <v>0</v>
      </c>
      <c r="V74" s="57">
        <v>0</v>
      </c>
      <c r="W74" s="58">
        <v>0</v>
      </c>
      <c r="X74" s="57">
        <v>0</v>
      </c>
      <c r="Y74" s="59">
        <v>176606089</v>
      </c>
      <c r="Z74" s="58">
        <v>172146089</v>
      </c>
      <c r="AA74" s="57">
        <v>0</v>
      </c>
      <c r="AB74" s="57">
        <v>2000000</v>
      </c>
      <c r="AC74" s="60">
        <v>174146089</v>
      </c>
    </row>
    <row r="75" spans="1:29" s="10" customFormat="1" ht="12.75" customHeight="1">
      <c r="A75" s="27"/>
      <c r="B75" s="53" t="s">
        <v>211</v>
      </c>
      <c r="C75" s="54" t="s">
        <v>212</v>
      </c>
      <c r="D75" s="55">
        <v>86007300</v>
      </c>
      <c r="E75" s="56">
        <v>0</v>
      </c>
      <c r="F75" s="56">
        <v>46884000</v>
      </c>
      <c r="G75" s="56">
        <v>38460000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1100000</v>
      </c>
      <c r="N75" s="57">
        <v>0</v>
      </c>
      <c r="O75" s="56">
        <v>0</v>
      </c>
      <c r="P75" s="56">
        <v>5000000</v>
      </c>
      <c r="Q75" s="56">
        <v>0</v>
      </c>
      <c r="R75" s="56">
        <v>0</v>
      </c>
      <c r="S75" s="56">
        <v>600000</v>
      </c>
      <c r="T75" s="56">
        <v>0</v>
      </c>
      <c r="U75" s="56">
        <v>1600000</v>
      </c>
      <c r="V75" s="57">
        <v>15000000</v>
      </c>
      <c r="W75" s="58">
        <v>0</v>
      </c>
      <c r="X75" s="57">
        <v>0</v>
      </c>
      <c r="Y75" s="59">
        <v>194651300</v>
      </c>
      <c r="Z75" s="58">
        <v>133067300</v>
      </c>
      <c r="AA75" s="57">
        <v>0</v>
      </c>
      <c r="AB75" s="57">
        <v>61584000</v>
      </c>
      <c r="AC75" s="60">
        <v>194651300</v>
      </c>
    </row>
    <row r="76" spans="1:29" s="10" customFormat="1" ht="12.75" customHeight="1">
      <c r="A76" s="27"/>
      <c r="B76" s="53" t="s">
        <v>213</v>
      </c>
      <c r="C76" s="54" t="s">
        <v>214</v>
      </c>
      <c r="D76" s="55">
        <v>20665979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11783193</v>
      </c>
      <c r="N76" s="57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7">
        <v>0</v>
      </c>
      <c r="W76" s="58">
        <v>0</v>
      </c>
      <c r="X76" s="57">
        <v>0</v>
      </c>
      <c r="Y76" s="59">
        <v>32449172</v>
      </c>
      <c r="Z76" s="58">
        <v>24623088</v>
      </c>
      <c r="AA76" s="57">
        <v>0</v>
      </c>
      <c r="AB76" s="57">
        <v>7826084</v>
      </c>
      <c r="AC76" s="60">
        <v>32449172</v>
      </c>
    </row>
    <row r="77" spans="1:29" s="10" customFormat="1" ht="12.75" customHeight="1">
      <c r="A77" s="27"/>
      <c r="B77" s="53" t="s">
        <v>215</v>
      </c>
      <c r="C77" s="54" t="s">
        <v>216</v>
      </c>
      <c r="D77" s="55">
        <v>62743223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24019431</v>
      </c>
      <c r="N77" s="57">
        <v>0</v>
      </c>
      <c r="O77" s="56">
        <v>0</v>
      </c>
      <c r="P77" s="56">
        <v>3570000</v>
      </c>
      <c r="Q77" s="56">
        <v>0</v>
      </c>
      <c r="R77" s="56">
        <v>500000</v>
      </c>
      <c r="S77" s="56">
        <v>1080000</v>
      </c>
      <c r="T77" s="56">
        <v>750000</v>
      </c>
      <c r="U77" s="56">
        <v>2540000</v>
      </c>
      <c r="V77" s="57">
        <v>6450000</v>
      </c>
      <c r="W77" s="58">
        <v>4000000</v>
      </c>
      <c r="X77" s="57">
        <v>0</v>
      </c>
      <c r="Y77" s="59">
        <v>105652654</v>
      </c>
      <c r="Z77" s="58">
        <v>33867000</v>
      </c>
      <c r="AA77" s="57">
        <v>0</v>
      </c>
      <c r="AB77" s="57">
        <v>71785654</v>
      </c>
      <c r="AC77" s="60">
        <v>105652654</v>
      </c>
    </row>
    <row r="78" spans="1:29" s="10" customFormat="1" ht="12.75" customHeight="1">
      <c r="A78" s="27"/>
      <c r="B78" s="53" t="s">
        <v>217</v>
      </c>
      <c r="C78" s="54" t="s">
        <v>218</v>
      </c>
      <c r="D78" s="55">
        <v>16845684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22107972</v>
      </c>
      <c r="N78" s="57">
        <v>0</v>
      </c>
      <c r="O78" s="56">
        <v>0</v>
      </c>
      <c r="P78" s="56">
        <v>6627108</v>
      </c>
      <c r="Q78" s="56">
        <v>0</v>
      </c>
      <c r="R78" s="56">
        <v>1410000</v>
      </c>
      <c r="S78" s="56">
        <v>500004</v>
      </c>
      <c r="T78" s="56">
        <v>3120000</v>
      </c>
      <c r="U78" s="56">
        <v>5165004</v>
      </c>
      <c r="V78" s="57">
        <v>450000</v>
      </c>
      <c r="W78" s="58">
        <v>0</v>
      </c>
      <c r="X78" s="57">
        <v>0</v>
      </c>
      <c r="Y78" s="59">
        <v>56225772</v>
      </c>
      <c r="Z78" s="58">
        <v>22046652</v>
      </c>
      <c r="AA78" s="57">
        <v>0</v>
      </c>
      <c r="AB78" s="57">
        <v>34179120</v>
      </c>
      <c r="AC78" s="60">
        <v>56225772</v>
      </c>
    </row>
    <row r="79" spans="1:29" s="10" customFormat="1" ht="12.75" customHeight="1">
      <c r="A79" s="27"/>
      <c r="B79" s="53" t="s">
        <v>219</v>
      </c>
      <c r="C79" s="54" t="s">
        <v>220</v>
      </c>
      <c r="D79" s="55">
        <v>42124989</v>
      </c>
      <c r="E79" s="56">
        <v>3825014</v>
      </c>
      <c r="F79" s="56">
        <v>15220003</v>
      </c>
      <c r="G79" s="56">
        <v>0</v>
      </c>
      <c r="H79" s="56">
        <v>0</v>
      </c>
      <c r="I79" s="56">
        <v>0</v>
      </c>
      <c r="J79" s="56">
        <v>0</v>
      </c>
      <c r="K79" s="56">
        <v>700000</v>
      </c>
      <c r="L79" s="56">
        <v>0</v>
      </c>
      <c r="M79" s="56">
        <v>17606021</v>
      </c>
      <c r="N79" s="57">
        <v>0</v>
      </c>
      <c r="O79" s="56">
        <v>0</v>
      </c>
      <c r="P79" s="56">
        <v>15365891</v>
      </c>
      <c r="Q79" s="56">
        <v>0</v>
      </c>
      <c r="R79" s="56">
        <v>436503</v>
      </c>
      <c r="S79" s="56">
        <v>600010</v>
      </c>
      <c r="T79" s="56">
        <v>1</v>
      </c>
      <c r="U79" s="56">
        <v>2751605</v>
      </c>
      <c r="V79" s="57">
        <v>0</v>
      </c>
      <c r="W79" s="58">
        <v>0</v>
      </c>
      <c r="X79" s="57">
        <v>0</v>
      </c>
      <c r="Y79" s="59">
        <v>98630037</v>
      </c>
      <c r="Z79" s="58">
        <v>80511915</v>
      </c>
      <c r="AA79" s="57">
        <v>3000000</v>
      </c>
      <c r="AB79" s="57">
        <v>9715017</v>
      </c>
      <c r="AC79" s="60">
        <v>93226932</v>
      </c>
    </row>
    <row r="80" spans="1:29" s="10" customFormat="1" ht="12.75" customHeight="1">
      <c r="A80" s="27"/>
      <c r="B80" s="53" t="s">
        <v>221</v>
      </c>
      <c r="C80" s="54" t="s">
        <v>222</v>
      </c>
      <c r="D80" s="55">
        <v>24028000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2400000</v>
      </c>
      <c r="N80" s="57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7">
        <v>0</v>
      </c>
      <c r="W80" s="58">
        <v>0</v>
      </c>
      <c r="X80" s="57">
        <v>0</v>
      </c>
      <c r="Y80" s="59">
        <v>26428000</v>
      </c>
      <c r="Z80" s="58">
        <v>25828000</v>
      </c>
      <c r="AA80" s="57">
        <v>0</v>
      </c>
      <c r="AB80" s="57">
        <v>0</v>
      </c>
      <c r="AC80" s="60">
        <v>25828000</v>
      </c>
    </row>
    <row r="81" spans="1:29" s="10" customFormat="1" ht="12.75" customHeight="1">
      <c r="A81" s="27"/>
      <c r="B81" s="53" t="s">
        <v>223</v>
      </c>
      <c r="C81" s="54" t="s">
        <v>224</v>
      </c>
      <c r="D81" s="55">
        <v>15921600</v>
      </c>
      <c r="E81" s="56">
        <v>0</v>
      </c>
      <c r="F81" s="56">
        <v>1752811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5841950</v>
      </c>
      <c r="N81" s="57">
        <v>0</v>
      </c>
      <c r="O81" s="56">
        <v>4000000</v>
      </c>
      <c r="P81" s="56">
        <v>0</v>
      </c>
      <c r="Q81" s="56">
        <v>0</v>
      </c>
      <c r="R81" s="56">
        <v>0</v>
      </c>
      <c r="S81" s="56">
        <v>0</v>
      </c>
      <c r="T81" s="56">
        <v>1508017</v>
      </c>
      <c r="U81" s="56">
        <v>0</v>
      </c>
      <c r="V81" s="57">
        <v>0</v>
      </c>
      <c r="W81" s="58">
        <v>0</v>
      </c>
      <c r="X81" s="57">
        <v>0</v>
      </c>
      <c r="Y81" s="59">
        <v>29024378</v>
      </c>
      <c r="Z81" s="58">
        <v>21763550</v>
      </c>
      <c r="AA81" s="57">
        <v>0</v>
      </c>
      <c r="AB81" s="57">
        <v>7260828</v>
      </c>
      <c r="AC81" s="60">
        <v>29024378</v>
      </c>
    </row>
    <row r="82" spans="1:29" s="10" customFormat="1" ht="12.75" customHeight="1">
      <c r="A82" s="27"/>
      <c r="B82" s="53" t="s">
        <v>225</v>
      </c>
      <c r="C82" s="54" t="s">
        <v>226</v>
      </c>
      <c r="D82" s="55">
        <v>10592150</v>
      </c>
      <c r="E82" s="56">
        <v>0</v>
      </c>
      <c r="F82" s="56">
        <v>5060000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789801</v>
      </c>
      <c r="N82" s="57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7">
        <v>0</v>
      </c>
      <c r="W82" s="58">
        <v>0</v>
      </c>
      <c r="X82" s="57">
        <v>0</v>
      </c>
      <c r="Y82" s="59">
        <v>16441951</v>
      </c>
      <c r="Z82" s="58">
        <v>15971341</v>
      </c>
      <c r="AA82" s="57">
        <v>0</v>
      </c>
      <c r="AB82" s="57">
        <v>0</v>
      </c>
      <c r="AC82" s="60">
        <v>15971341</v>
      </c>
    </row>
    <row r="83" spans="1:29" s="10" customFormat="1" ht="12.75" customHeight="1">
      <c r="A83" s="27"/>
      <c r="B83" s="53" t="s">
        <v>227</v>
      </c>
      <c r="C83" s="54" t="s">
        <v>228</v>
      </c>
      <c r="D83" s="55">
        <v>5451000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3980500</v>
      </c>
      <c r="N83" s="57">
        <v>0</v>
      </c>
      <c r="O83" s="56">
        <v>0</v>
      </c>
      <c r="P83" s="56">
        <v>0</v>
      </c>
      <c r="Q83" s="56">
        <v>0</v>
      </c>
      <c r="R83" s="56">
        <v>0</v>
      </c>
      <c r="S83" s="56">
        <v>645600</v>
      </c>
      <c r="T83" s="56">
        <v>271000</v>
      </c>
      <c r="U83" s="56">
        <v>0</v>
      </c>
      <c r="V83" s="57">
        <v>1710000</v>
      </c>
      <c r="W83" s="58">
        <v>0</v>
      </c>
      <c r="X83" s="57">
        <v>0</v>
      </c>
      <c r="Y83" s="59">
        <v>12058100</v>
      </c>
      <c r="Z83" s="58">
        <v>11538100</v>
      </c>
      <c r="AA83" s="57">
        <v>0</v>
      </c>
      <c r="AB83" s="57">
        <v>440000</v>
      </c>
      <c r="AC83" s="60">
        <v>11978100</v>
      </c>
    </row>
    <row r="84" spans="1:29" s="10" customFormat="1" ht="12.75" customHeight="1">
      <c r="A84" s="27"/>
      <c r="B84" s="53" t="s">
        <v>75</v>
      </c>
      <c r="C84" s="54" t="s">
        <v>76</v>
      </c>
      <c r="D84" s="55">
        <v>90200000</v>
      </c>
      <c r="E84" s="56">
        <v>0</v>
      </c>
      <c r="F84" s="56">
        <v>6500000</v>
      </c>
      <c r="G84" s="56">
        <v>71755000</v>
      </c>
      <c r="H84" s="56">
        <v>63026932</v>
      </c>
      <c r="I84" s="56">
        <v>16812425</v>
      </c>
      <c r="J84" s="56">
        <v>0</v>
      </c>
      <c r="K84" s="56">
        <v>0</v>
      </c>
      <c r="L84" s="56">
        <v>0</v>
      </c>
      <c r="M84" s="56">
        <v>37986000</v>
      </c>
      <c r="N84" s="57">
        <v>0</v>
      </c>
      <c r="O84" s="56">
        <v>0</v>
      </c>
      <c r="P84" s="56">
        <v>259111215</v>
      </c>
      <c r="Q84" s="56">
        <v>0</v>
      </c>
      <c r="R84" s="56">
        <v>11500000</v>
      </c>
      <c r="S84" s="56">
        <v>2000000</v>
      </c>
      <c r="T84" s="56">
        <v>3000000</v>
      </c>
      <c r="U84" s="56">
        <v>5500000</v>
      </c>
      <c r="V84" s="57">
        <v>13500000</v>
      </c>
      <c r="W84" s="58">
        <v>0</v>
      </c>
      <c r="X84" s="57">
        <v>0</v>
      </c>
      <c r="Y84" s="59">
        <v>580891572</v>
      </c>
      <c r="Z84" s="58">
        <v>525641572</v>
      </c>
      <c r="AA84" s="57">
        <v>0</v>
      </c>
      <c r="AB84" s="57">
        <v>55250000</v>
      </c>
      <c r="AC84" s="60">
        <v>580891572</v>
      </c>
    </row>
    <row r="85" spans="1:29" s="10" customFormat="1" ht="12.75" customHeight="1">
      <c r="A85" s="27"/>
      <c r="B85" s="53" t="s">
        <v>229</v>
      </c>
      <c r="C85" s="54" t="s">
        <v>230</v>
      </c>
      <c r="D85" s="55">
        <v>6231876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12764124</v>
      </c>
      <c r="N85" s="57">
        <v>0</v>
      </c>
      <c r="O85" s="56">
        <v>0</v>
      </c>
      <c r="P85" s="56">
        <v>6000000</v>
      </c>
      <c r="Q85" s="56">
        <v>0</v>
      </c>
      <c r="R85" s="56">
        <v>0</v>
      </c>
      <c r="S85" s="56">
        <v>300000</v>
      </c>
      <c r="T85" s="56">
        <v>400000</v>
      </c>
      <c r="U85" s="56">
        <v>0</v>
      </c>
      <c r="V85" s="57">
        <v>0</v>
      </c>
      <c r="W85" s="58">
        <v>0</v>
      </c>
      <c r="X85" s="57">
        <v>0</v>
      </c>
      <c r="Y85" s="59">
        <v>25696000</v>
      </c>
      <c r="Z85" s="58">
        <v>15996000</v>
      </c>
      <c r="AA85" s="57">
        <v>0</v>
      </c>
      <c r="AB85" s="57">
        <v>9700000</v>
      </c>
      <c r="AC85" s="60">
        <v>25696000</v>
      </c>
    </row>
    <row r="86" spans="1:29" s="10" customFormat="1" ht="12.75" customHeight="1">
      <c r="A86" s="27"/>
      <c r="B86" s="53" t="s">
        <v>231</v>
      </c>
      <c r="C86" s="54" t="s">
        <v>232</v>
      </c>
      <c r="D86" s="55">
        <v>21676004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9594503</v>
      </c>
      <c r="N86" s="57">
        <v>0</v>
      </c>
      <c r="O86" s="56">
        <v>0</v>
      </c>
      <c r="P86" s="56">
        <v>386267</v>
      </c>
      <c r="Q86" s="56">
        <v>0</v>
      </c>
      <c r="R86" s="56">
        <v>0</v>
      </c>
      <c r="S86" s="56">
        <v>445008</v>
      </c>
      <c r="T86" s="56">
        <v>571524</v>
      </c>
      <c r="U86" s="56">
        <v>967000</v>
      </c>
      <c r="V86" s="57">
        <v>0</v>
      </c>
      <c r="W86" s="58">
        <v>0</v>
      </c>
      <c r="X86" s="57">
        <v>0</v>
      </c>
      <c r="Y86" s="59">
        <v>33640306</v>
      </c>
      <c r="Z86" s="58">
        <v>25794031</v>
      </c>
      <c r="AA86" s="57">
        <v>0</v>
      </c>
      <c r="AB86" s="57">
        <v>7776275</v>
      </c>
      <c r="AC86" s="60">
        <v>33570306</v>
      </c>
    </row>
    <row r="87" spans="1:29" s="10" customFormat="1" ht="12.75" customHeight="1">
      <c r="A87" s="27"/>
      <c r="B87" s="53" t="s">
        <v>233</v>
      </c>
      <c r="C87" s="54" t="s">
        <v>234</v>
      </c>
      <c r="D87" s="55">
        <v>28136000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10100000</v>
      </c>
      <c r="N87" s="57">
        <v>0</v>
      </c>
      <c r="O87" s="56">
        <v>0</v>
      </c>
      <c r="P87" s="56">
        <v>0</v>
      </c>
      <c r="Q87" s="56">
        <v>0</v>
      </c>
      <c r="R87" s="56">
        <v>200000</v>
      </c>
      <c r="S87" s="56">
        <v>150000</v>
      </c>
      <c r="T87" s="56">
        <v>780000</v>
      </c>
      <c r="U87" s="56">
        <v>1230000</v>
      </c>
      <c r="V87" s="57">
        <v>250000</v>
      </c>
      <c r="W87" s="58">
        <v>0</v>
      </c>
      <c r="X87" s="57">
        <v>0</v>
      </c>
      <c r="Y87" s="59">
        <v>40846000</v>
      </c>
      <c r="Z87" s="58">
        <v>38136000</v>
      </c>
      <c r="AA87" s="57">
        <v>0</v>
      </c>
      <c r="AB87" s="57">
        <v>2260000</v>
      </c>
      <c r="AC87" s="60">
        <v>40396000</v>
      </c>
    </row>
    <row r="88" spans="1:29" s="10" customFormat="1" ht="12.75" customHeight="1">
      <c r="A88" s="27"/>
      <c r="B88" s="53" t="s">
        <v>235</v>
      </c>
      <c r="C88" s="54" t="s">
        <v>236</v>
      </c>
      <c r="D88" s="55">
        <v>25176554</v>
      </c>
      <c r="E88" s="56">
        <v>0</v>
      </c>
      <c r="F88" s="56">
        <v>3766995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14381451</v>
      </c>
      <c r="N88" s="57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4800000</v>
      </c>
      <c r="U88" s="56">
        <v>0</v>
      </c>
      <c r="V88" s="57">
        <v>0</v>
      </c>
      <c r="W88" s="58">
        <v>0</v>
      </c>
      <c r="X88" s="57">
        <v>0</v>
      </c>
      <c r="Y88" s="59">
        <v>48125000</v>
      </c>
      <c r="Z88" s="58">
        <v>43425000</v>
      </c>
      <c r="AA88" s="57">
        <v>0</v>
      </c>
      <c r="AB88" s="57">
        <v>4700000</v>
      </c>
      <c r="AC88" s="60">
        <v>48125000</v>
      </c>
    </row>
    <row r="89" spans="1:29" s="10" customFormat="1" ht="12.75" customHeight="1">
      <c r="A89" s="27"/>
      <c r="B89" s="53" t="s">
        <v>237</v>
      </c>
      <c r="C89" s="54" t="s">
        <v>238</v>
      </c>
      <c r="D89" s="55">
        <v>38500008</v>
      </c>
      <c r="E89" s="56">
        <v>0</v>
      </c>
      <c r="F89" s="56">
        <v>13387560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16574004</v>
      </c>
      <c r="N89" s="57">
        <v>0</v>
      </c>
      <c r="O89" s="56">
        <v>0</v>
      </c>
      <c r="P89" s="56">
        <v>0</v>
      </c>
      <c r="Q89" s="56">
        <v>0</v>
      </c>
      <c r="R89" s="56">
        <v>0</v>
      </c>
      <c r="S89" s="56">
        <v>299988</v>
      </c>
      <c r="T89" s="56">
        <v>1639968</v>
      </c>
      <c r="U89" s="56">
        <v>5899992</v>
      </c>
      <c r="V89" s="57">
        <v>0</v>
      </c>
      <c r="W89" s="58">
        <v>0</v>
      </c>
      <c r="X89" s="57">
        <v>0</v>
      </c>
      <c r="Y89" s="59">
        <v>76301520</v>
      </c>
      <c r="Z89" s="58">
        <v>62214012</v>
      </c>
      <c r="AA89" s="57">
        <v>0</v>
      </c>
      <c r="AB89" s="57">
        <v>14087508</v>
      </c>
      <c r="AC89" s="60">
        <v>76301520</v>
      </c>
    </row>
    <row r="90" spans="1:29" s="10" customFormat="1" ht="12.75" customHeight="1">
      <c r="A90" s="27"/>
      <c r="B90" s="53" t="s">
        <v>239</v>
      </c>
      <c r="C90" s="54" t="s">
        <v>240</v>
      </c>
      <c r="D90" s="55">
        <v>14029139</v>
      </c>
      <c r="E90" s="56">
        <v>0</v>
      </c>
      <c r="F90" s="56">
        <v>6302861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700000</v>
      </c>
      <c r="N90" s="57">
        <v>0</v>
      </c>
      <c r="O90" s="56">
        <v>0</v>
      </c>
      <c r="P90" s="56">
        <v>10000</v>
      </c>
      <c r="Q90" s="56">
        <v>0</v>
      </c>
      <c r="R90" s="56">
        <v>0</v>
      </c>
      <c r="S90" s="56">
        <v>705000</v>
      </c>
      <c r="T90" s="56">
        <v>416000</v>
      </c>
      <c r="U90" s="56">
        <v>3954000</v>
      </c>
      <c r="V90" s="57">
        <v>2214394</v>
      </c>
      <c r="W90" s="58">
        <v>0</v>
      </c>
      <c r="X90" s="57">
        <v>0</v>
      </c>
      <c r="Y90" s="59">
        <v>28331394</v>
      </c>
      <c r="Z90" s="58">
        <v>18737000</v>
      </c>
      <c r="AA90" s="57">
        <v>0</v>
      </c>
      <c r="AB90" s="57">
        <v>9594394</v>
      </c>
      <c r="AC90" s="60">
        <v>28331394</v>
      </c>
    </row>
    <row r="91" spans="1:29" s="10" customFormat="1" ht="12.75" customHeight="1">
      <c r="A91" s="27"/>
      <c r="B91" s="53" t="s">
        <v>241</v>
      </c>
      <c r="C91" s="54" t="s">
        <v>242</v>
      </c>
      <c r="D91" s="55">
        <v>25505129</v>
      </c>
      <c r="E91" s="56">
        <v>16086958</v>
      </c>
      <c r="F91" s="56">
        <v>7695653</v>
      </c>
      <c r="G91" s="56">
        <v>391304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39214966</v>
      </c>
      <c r="N91" s="57">
        <v>0</v>
      </c>
      <c r="O91" s="56">
        <v>0</v>
      </c>
      <c r="P91" s="56">
        <v>2391304</v>
      </c>
      <c r="Q91" s="56">
        <v>0</v>
      </c>
      <c r="R91" s="56">
        <v>0</v>
      </c>
      <c r="S91" s="56">
        <v>217391</v>
      </c>
      <c r="T91" s="56">
        <v>420870</v>
      </c>
      <c r="U91" s="56">
        <v>1304348</v>
      </c>
      <c r="V91" s="57">
        <v>1</v>
      </c>
      <c r="W91" s="58">
        <v>0</v>
      </c>
      <c r="X91" s="57">
        <v>0</v>
      </c>
      <c r="Y91" s="59">
        <v>93227924</v>
      </c>
      <c r="Z91" s="58">
        <v>33470181</v>
      </c>
      <c r="AA91" s="57">
        <v>0</v>
      </c>
      <c r="AB91" s="57">
        <v>59757743</v>
      </c>
      <c r="AC91" s="60">
        <v>93227924</v>
      </c>
    </row>
    <row r="92" spans="1:29" s="10" customFormat="1" ht="12.75" customHeight="1">
      <c r="A92" s="27"/>
      <c r="B92" s="53" t="s">
        <v>243</v>
      </c>
      <c r="C92" s="54" t="s">
        <v>244</v>
      </c>
      <c r="D92" s="55">
        <v>19679424</v>
      </c>
      <c r="E92" s="56">
        <v>0</v>
      </c>
      <c r="F92" s="56">
        <v>7192092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16962400</v>
      </c>
      <c r="N92" s="57">
        <v>0</v>
      </c>
      <c r="O92" s="56">
        <v>0</v>
      </c>
      <c r="P92" s="56">
        <v>944916</v>
      </c>
      <c r="Q92" s="56">
        <v>0</v>
      </c>
      <c r="R92" s="56">
        <v>3000000</v>
      </c>
      <c r="S92" s="56">
        <v>107832</v>
      </c>
      <c r="T92" s="56">
        <v>206520</v>
      </c>
      <c r="U92" s="56">
        <v>1833684</v>
      </c>
      <c r="V92" s="57">
        <v>5758060</v>
      </c>
      <c r="W92" s="58">
        <v>0</v>
      </c>
      <c r="X92" s="57">
        <v>0</v>
      </c>
      <c r="Y92" s="59">
        <v>55684928</v>
      </c>
      <c r="Z92" s="58">
        <v>37188996</v>
      </c>
      <c r="AA92" s="57">
        <v>0</v>
      </c>
      <c r="AB92" s="57">
        <v>18495932</v>
      </c>
      <c r="AC92" s="60">
        <v>55684928</v>
      </c>
    </row>
    <row r="93" spans="1:29" s="10" customFormat="1" ht="12.75" customHeight="1">
      <c r="A93" s="27"/>
      <c r="B93" s="53" t="s">
        <v>245</v>
      </c>
      <c r="C93" s="54" t="s">
        <v>246</v>
      </c>
      <c r="D93" s="55">
        <v>0</v>
      </c>
      <c r="E93" s="56">
        <v>0</v>
      </c>
      <c r="F93" s="56">
        <v>36783400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11100000</v>
      </c>
      <c r="N93" s="57">
        <v>0</v>
      </c>
      <c r="O93" s="56">
        <v>0</v>
      </c>
      <c r="P93" s="56">
        <v>0</v>
      </c>
      <c r="Q93" s="56">
        <v>0</v>
      </c>
      <c r="R93" s="56">
        <v>0</v>
      </c>
      <c r="S93" s="56">
        <v>2000000</v>
      </c>
      <c r="T93" s="56">
        <v>1000000</v>
      </c>
      <c r="U93" s="56">
        <v>600000</v>
      </c>
      <c r="V93" s="57">
        <v>5220000</v>
      </c>
      <c r="W93" s="58">
        <v>0</v>
      </c>
      <c r="X93" s="57">
        <v>0</v>
      </c>
      <c r="Y93" s="59">
        <v>56703400</v>
      </c>
      <c r="Z93" s="58">
        <v>45533400</v>
      </c>
      <c r="AA93" s="57">
        <v>0</v>
      </c>
      <c r="AB93" s="57">
        <v>11170000</v>
      </c>
      <c r="AC93" s="60">
        <v>56703400</v>
      </c>
    </row>
    <row r="94" spans="1:29" s="10" customFormat="1" ht="12.75" customHeight="1">
      <c r="A94" s="27"/>
      <c r="B94" s="53" t="s">
        <v>77</v>
      </c>
      <c r="C94" s="54" t="s">
        <v>78</v>
      </c>
      <c r="D94" s="55">
        <v>20827111</v>
      </c>
      <c r="E94" s="56">
        <v>0</v>
      </c>
      <c r="F94" s="56">
        <v>0</v>
      </c>
      <c r="G94" s="56">
        <v>3173952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7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315722</v>
      </c>
      <c r="U94" s="56">
        <v>0</v>
      </c>
      <c r="V94" s="57">
        <v>5000</v>
      </c>
      <c r="W94" s="58">
        <v>0</v>
      </c>
      <c r="X94" s="57">
        <v>0</v>
      </c>
      <c r="Y94" s="59">
        <v>24321785</v>
      </c>
      <c r="Z94" s="58">
        <v>0</v>
      </c>
      <c r="AA94" s="57">
        <v>0</v>
      </c>
      <c r="AB94" s="57">
        <v>173155</v>
      </c>
      <c r="AC94" s="60">
        <v>173155</v>
      </c>
    </row>
    <row r="95" spans="1:29" s="10" customFormat="1" ht="12.75" customHeight="1">
      <c r="A95" s="27"/>
      <c r="B95" s="53" t="s">
        <v>247</v>
      </c>
      <c r="C95" s="54" t="s">
        <v>248</v>
      </c>
      <c r="D95" s="55">
        <v>8853500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210000</v>
      </c>
      <c r="M95" s="56">
        <v>0</v>
      </c>
      <c r="N95" s="57">
        <v>0</v>
      </c>
      <c r="O95" s="56">
        <v>0</v>
      </c>
      <c r="P95" s="56">
        <v>0</v>
      </c>
      <c r="Q95" s="56">
        <v>0</v>
      </c>
      <c r="R95" s="56">
        <v>680000</v>
      </c>
      <c r="S95" s="56">
        <v>458000</v>
      </c>
      <c r="T95" s="56">
        <v>567333</v>
      </c>
      <c r="U95" s="56">
        <v>698863</v>
      </c>
      <c r="V95" s="57">
        <v>1530459</v>
      </c>
      <c r="W95" s="58">
        <v>0</v>
      </c>
      <c r="X95" s="57">
        <v>0</v>
      </c>
      <c r="Y95" s="59">
        <v>12998155</v>
      </c>
      <c r="Z95" s="58">
        <v>8853500</v>
      </c>
      <c r="AA95" s="57">
        <v>0</v>
      </c>
      <c r="AB95" s="57">
        <v>3800959</v>
      </c>
      <c r="AC95" s="60">
        <v>12654459</v>
      </c>
    </row>
    <row r="96" spans="1:29" s="10" customFormat="1" ht="12.75" customHeight="1">
      <c r="A96" s="27"/>
      <c r="B96" s="53" t="s">
        <v>249</v>
      </c>
      <c r="C96" s="54" t="s">
        <v>250</v>
      </c>
      <c r="D96" s="55">
        <v>17645000</v>
      </c>
      <c r="E96" s="56">
        <v>0</v>
      </c>
      <c r="F96" s="56">
        <v>2100000</v>
      </c>
      <c r="G96" s="56">
        <v>2000000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21100000</v>
      </c>
      <c r="N96" s="57">
        <v>0</v>
      </c>
      <c r="O96" s="56">
        <v>0</v>
      </c>
      <c r="P96" s="56">
        <v>11800000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7">
        <v>1200000</v>
      </c>
      <c r="W96" s="58">
        <v>600000</v>
      </c>
      <c r="X96" s="57">
        <v>0</v>
      </c>
      <c r="Y96" s="59">
        <v>56445000</v>
      </c>
      <c r="Z96" s="58">
        <v>21645000</v>
      </c>
      <c r="AA96" s="57">
        <v>0</v>
      </c>
      <c r="AB96" s="57">
        <v>34800000</v>
      </c>
      <c r="AC96" s="60">
        <v>56445000</v>
      </c>
    </row>
    <row r="97" spans="1:29" s="10" customFormat="1" ht="12.75" customHeight="1">
      <c r="A97" s="27"/>
      <c r="B97" s="53" t="s">
        <v>251</v>
      </c>
      <c r="C97" s="54" t="s">
        <v>252</v>
      </c>
      <c r="D97" s="55">
        <v>6642000</v>
      </c>
      <c r="E97" s="56">
        <v>0</v>
      </c>
      <c r="F97" s="56">
        <v>16000000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11310000</v>
      </c>
      <c r="N97" s="57">
        <v>0</v>
      </c>
      <c r="O97" s="56">
        <v>0</v>
      </c>
      <c r="P97" s="56">
        <v>0</v>
      </c>
      <c r="Q97" s="56">
        <v>0</v>
      </c>
      <c r="R97" s="56">
        <v>600000</v>
      </c>
      <c r="S97" s="56">
        <v>0</v>
      </c>
      <c r="T97" s="56">
        <v>0</v>
      </c>
      <c r="U97" s="56">
        <v>0</v>
      </c>
      <c r="V97" s="57">
        <v>1500000</v>
      </c>
      <c r="W97" s="58">
        <v>0</v>
      </c>
      <c r="X97" s="57">
        <v>0</v>
      </c>
      <c r="Y97" s="59">
        <v>36052000</v>
      </c>
      <c r="Z97" s="58">
        <v>33952000</v>
      </c>
      <c r="AA97" s="57">
        <v>0</v>
      </c>
      <c r="AB97" s="57">
        <v>2100000</v>
      </c>
      <c r="AC97" s="60">
        <v>36052000</v>
      </c>
    </row>
    <row r="98" spans="1:29" s="10" customFormat="1" ht="12.75" customHeight="1">
      <c r="A98" s="27"/>
      <c r="B98" s="53" t="s">
        <v>253</v>
      </c>
      <c r="C98" s="54" t="s">
        <v>254</v>
      </c>
      <c r="D98" s="55">
        <v>8952595</v>
      </c>
      <c r="E98" s="56">
        <v>7000000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16299343</v>
      </c>
      <c r="N98" s="57">
        <v>0</v>
      </c>
      <c r="O98" s="56">
        <v>0</v>
      </c>
      <c r="P98" s="56">
        <v>1950000</v>
      </c>
      <c r="Q98" s="56">
        <v>0</v>
      </c>
      <c r="R98" s="56">
        <v>0</v>
      </c>
      <c r="S98" s="56">
        <v>1522810</v>
      </c>
      <c r="T98" s="56">
        <v>262000</v>
      </c>
      <c r="U98" s="56">
        <v>1125000</v>
      </c>
      <c r="V98" s="57">
        <v>4800000</v>
      </c>
      <c r="W98" s="58">
        <v>0</v>
      </c>
      <c r="X98" s="57">
        <v>0</v>
      </c>
      <c r="Y98" s="59">
        <v>41911748</v>
      </c>
      <c r="Z98" s="58">
        <v>36348938</v>
      </c>
      <c r="AA98" s="57">
        <v>4800000</v>
      </c>
      <c r="AB98" s="57">
        <v>762810</v>
      </c>
      <c r="AC98" s="60">
        <v>41911748</v>
      </c>
    </row>
    <row r="99" spans="1:29" s="10" customFormat="1" ht="12.75" customHeight="1">
      <c r="A99" s="27"/>
      <c r="B99" s="53" t="s">
        <v>255</v>
      </c>
      <c r="C99" s="54" t="s">
        <v>256</v>
      </c>
      <c r="D99" s="55">
        <v>22386533</v>
      </c>
      <c r="E99" s="56">
        <v>0</v>
      </c>
      <c r="F99" s="56">
        <v>8723000</v>
      </c>
      <c r="G99" s="56">
        <v>1000000</v>
      </c>
      <c r="H99" s="56">
        <v>2950000</v>
      </c>
      <c r="I99" s="56">
        <v>0</v>
      </c>
      <c r="J99" s="56">
        <v>0</v>
      </c>
      <c r="K99" s="56">
        <v>0</v>
      </c>
      <c r="L99" s="56">
        <v>0</v>
      </c>
      <c r="M99" s="56">
        <v>17872267</v>
      </c>
      <c r="N99" s="57">
        <v>0</v>
      </c>
      <c r="O99" s="56">
        <v>0</v>
      </c>
      <c r="P99" s="56">
        <v>0</v>
      </c>
      <c r="Q99" s="56">
        <v>0</v>
      </c>
      <c r="R99" s="56">
        <v>0</v>
      </c>
      <c r="S99" s="56">
        <v>700000</v>
      </c>
      <c r="T99" s="56">
        <v>0</v>
      </c>
      <c r="U99" s="56">
        <v>0</v>
      </c>
      <c r="V99" s="57">
        <v>4140000</v>
      </c>
      <c r="W99" s="58">
        <v>0</v>
      </c>
      <c r="X99" s="57">
        <v>0</v>
      </c>
      <c r="Y99" s="59">
        <v>57771800</v>
      </c>
      <c r="Z99" s="58">
        <v>42781800</v>
      </c>
      <c r="AA99" s="57">
        <v>0</v>
      </c>
      <c r="AB99" s="57">
        <v>14990000</v>
      </c>
      <c r="AC99" s="60">
        <v>57771800</v>
      </c>
    </row>
    <row r="100" spans="1:29" s="10" customFormat="1" ht="12.75" customHeight="1">
      <c r="A100" s="27"/>
      <c r="B100" s="53" t="s">
        <v>257</v>
      </c>
      <c r="C100" s="54" t="s">
        <v>258</v>
      </c>
      <c r="D100" s="55">
        <v>22691311</v>
      </c>
      <c r="E100" s="56">
        <v>0</v>
      </c>
      <c r="F100" s="56">
        <v>8000000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3453588</v>
      </c>
      <c r="N100" s="57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100000</v>
      </c>
      <c r="U100" s="56">
        <v>0</v>
      </c>
      <c r="V100" s="57">
        <v>0</v>
      </c>
      <c r="W100" s="58">
        <v>0</v>
      </c>
      <c r="X100" s="57">
        <v>0</v>
      </c>
      <c r="Y100" s="59">
        <v>34244899</v>
      </c>
      <c r="Z100" s="58">
        <v>33204300</v>
      </c>
      <c r="AA100" s="57">
        <v>0</v>
      </c>
      <c r="AB100" s="57">
        <v>100000</v>
      </c>
      <c r="AC100" s="60">
        <v>33304300</v>
      </c>
    </row>
    <row r="101" spans="1:29" s="10" customFormat="1" ht="12.75" customHeight="1">
      <c r="A101" s="27"/>
      <c r="B101" s="53" t="s">
        <v>259</v>
      </c>
      <c r="C101" s="54" t="s">
        <v>260</v>
      </c>
      <c r="D101" s="55">
        <v>0</v>
      </c>
      <c r="E101" s="56">
        <v>0</v>
      </c>
      <c r="F101" s="56">
        <v>138380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28749349</v>
      </c>
      <c r="N101" s="57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100000</v>
      </c>
      <c r="T101" s="56">
        <v>524344</v>
      </c>
      <c r="U101" s="56">
        <v>969299</v>
      </c>
      <c r="V101" s="57">
        <v>0</v>
      </c>
      <c r="W101" s="58">
        <v>0</v>
      </c>
      <c r="X101" s="57">
        <v>0</v>
      </c>
      <c r="Y101" s="59">
        <v>30481372</v>
      </c>
      <c r="Z101" s="58">
        <v>13931632</v>
      </c>
      <c r="AA101" s="57">
        <v>0</v>
      </c>
      <c r="AB101" s="57">
        <v>1593643</v>
      </c>
      <c r="AC101" s="60">
        <v>15525275</v>
      </c>
    </row>
    <row r="102" spans="1:29" s="10" customFormat="1" ht="12.75" customHeight="1">
      <c r="A102" s="27"/>
      <c r="B102" s="53" t="s">
        <v>261</v>
      </c>
      <c r="C102" s="54" t="s">
        <v>262</v>
      </c>
      <c r="D102" s="55">
        <v>33000000</v>
      </c>
      <c r="E102" s="56">
        <v>0</v>
      </c>
      <c r="F102" s="56">
        <v>20000000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11500000</v>
      </c>
      <c r="N102" s="57">
        <v>0</v>
      </c>
      <c r="O102" s="56">
        <v>0</v>
      </c>
      <c r="P102" s="56">
        <v>0</v>
      </c>
      <c r="Q102" s="56">
        <v>0</v>
      </c>
      <c r="R102" s="56">
        <v>500000</v>
      </c>
      <c r="S102" s="56">
        <v>0</v>
      </c>
      <c r="T102" s="56">
        <v>700000</v>
      </c>
      <c r="U102" s="56">
        <v>1900000</v>
      </c>
      <c r="V102" s="57">
        <v>500000</v>
      </c>
      <c r="W102" s="58">
        <v>0</v>
      </c>
      <c r="X102" s="57">
        <v>0</v>
      </c>
      <c r="Y102" s="59">
        <v>68100000</v>
      </c>
      <c r="Z102" s="58">
        <v>38500000</v>
      </c>
      <c r="AA102" s="57">
        <v>0</v>
      </c>
      <c r="AB102" s="57">
        <v>3100000</v>
      </c>
      <c r="AC102" s="60">
        <v>41600000</v>
      </c>
    </row>
    <row r="103" spans="1:29" s="10" customFormat="1" ht="12.75" customHeight="1">
      <c r="A103" s="27"/>
      <c r="B103" s="53" t="s">
        <v>263</v>
      </c>
      <c r="C103" s="54" t="s">
        <v>264</v>
      </c>
      <c r="D103" s="55">
        <v>8200000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33000000</v>
      </c>
      <c r="N103" s="57">
        <v>0</v>
      </c>
      <c r="O103" s="56">
        <v>0</v>
      </c>
      <c r="P103" s="56">
        <v>12637584</v>
      </c>
      <c r="Q103" s="56">
        <v>0</v>
      </c>
      <c r="R103" s="56">
        <v>0</v>
      </c>
      <c r="S103" s="56">
        <v>385000</v>
      </c>
      <c r="T103" s="56">
        <v>788823</v>
      </c>
      <c r="U103" s="56">
        <v>2275000</v>
      </c>
      <c r="V103" s="57">
        <v>3340000</v>
      </c>
      <c r="W103" s="58">
        <v>0</v>
      </c>
      <c r="X103" s="57">
        <v>0</v>
      </c>
      <c r="Y103" s="59">
        <v>60626407</v>
      </c>
      <c r="Z103" s="58">
        <v>43887584</v>
      </c>
      <c r="AA103" s="57">
        <v>0</v>
      </c>
      <c r="AB103" s="57">
        <v>3678823</v>
      </c>
      <c r="AC103" s="60">
        <v>47566407</v>
      </c>
    </row>
    <row r="104" spans="1:29" s="10" customFormat="1" ht="12.75" customHeight="1">
      <c r="A104" s="27"/>
      <c r="B104" s="53" t="s">
        <v>265</v>
      </c>
      <c r="C104" s="54" t="s">
        <v>266</v>
      </c>
      <c r="D104" s="55">
        <v>17517072</v>
      </c>
      <c r="E104" s="56">
        <v>0</v>
      </c>
      <c r="F104" s="56">
        <v>0</v>
      </c>
      <c r="G104" s="56">
        <v>450000</v>
      </c>
      <c r="H104" s="56">
        <v>0</v>
      </c>
      <c r="I104" s="56">
        <v>450000</v>
      </c>
      <c r="J104" s="56">
        <v>0</v>
      </c>
      <c r="K104" s="56">
        <v>0</v>
      </c>
      <c r="L104" s="56">
        <v>0</v>
      </c>
      <c r="M104" s="56">
        <v>19441126</v>
      </c>
      <c r="N104" s="57">
        <v>0</v>
      </c>
      <c r="O104" s="56">
        <v>0</v>
      </c>
      <c r="P104" s="56">
        <v>4920000</v>
      </c>
      <c r="Q104" s="56">
        <v>0</v>
      </c>
      <c r="R104" s="56">
        <v>0</v>
      </c>
      <c r="S104" s="56">
        <v>1800000</v>
      </c>
      <c r="T104" s="56">
        <v>1350000</v>
      </c>
      <c r="U104" s="56">
        <v>2000000</v>
      </c>
      <c r="V104" s="57">
        <v>0</v>
      </c>
      <c r="W104" s="58">
        <v>1144743</v>
      </c>
      <c r="X104" s="57">
        <v>0</v>
      </c>
      <c r="Y104" s="59">
        <v>49072941</v>
      </c>
      <c r="Z104" s="58">
        <v>36563565</v>
      </c>
      <c r="AA104" s="57">
        <v>0</v>
      </c>
      <c r="AB104" s="57">
        <v>3600000</v>
      </c>
      <c r="AC104" s="60">
        <v>40163565</v>
      </c>
    </row>
    <row r="105" spans="1:29" s="10" customFormat="1" ht="12.75" customHeight="1">
      <c r="A105" s="27"/>
      <c r="B105" s="53" t="s">
        <v>267</v>
      </c>
      <c r="C105" s="54" t="s">
        <v>268</v>
      </c>
      <c r="D105" s="55">
        <v>10600000</v>
      </c>
      <c r="E105" s="56">
        <v>0</v>
      </c>
      <c r="F105" s="56">
        <v>2000000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18889000</v>
      </c>
      <c r="N105" s="57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400000</v>
      </c>
      <c r="T105" s="56">
        <v>200000</v>
      </c>
      <c r="U105" s="56">
        <v>500000</v>
      </c>
      <c r="V105" s="57">
        <v>0</v>
      </c>
      <c r="W105" s="58">
        <v>1800000</v>
      </c>
      <c r="X105" s="57">
        <v>0</v>
      </c>
      <c r="Y105" s="59">
        <v>34389000</v>
      </c>
      <c r="Z105" s="58">
        <v>31039000</v>
      </c>
      <c r="AA105" s="57">
        <v>0</v>
      </c>
      <c r="AB105" s="57">
        <v>0</v>
      </c>
      <c r="AC105" s="60">
        <v>31039000</v>
      </c>
    </row>
    <row r="106" spans="1:29" s="10" customFormat="1" ht="12.75" customHeight="1">
      <c r="A106" s="27"/>
      <c r="B106" s="53" t="s">
        <v>269</v>
      </c>
      <c r="C106" s="54" t="s">
        <v>270</v>
      </c>
      <c r="D106" s="55">
        <v>7575844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5000892</v>
      </c>
      <c r="M106" s="56">
        <v>31735848</v>
      </c>
      <c r="N106" s="57">
        <v>0</v>
      </c>
      <c r="O106" s="56">
        <v>2941866</v>
      </c>
      <c r="P106" s="56">
        <v>0</v>
      </c>
      <c r="Q106" s="56">
        <v>0</v>
      </c>
      <c r="R106" s="56">
        <v>300000</v>
      </c>
      <c r="S106" s="56">
        <v>530000</v>
      </c>
      <c r="T106" s="56">
        <v>862325</v>
      </c>
      <c r="U106" s="56">
        <v>884000</v>
      </c>
      <c r="V106" s="57">
        <v>3000000</v>
      </c>
      <c r="W106" s="58">
        <v>0</v>
      </c>
      <c r="X106" s="57">
        <v>0</v>
      </c>
      <c r="Y106" s="59">
        <v>52830775</v>
      </c>
      <c r="Z106" s="58">
        <v>40903558</v>
      </c>
      <c r="AA106" s="57">
        <v>0</v>
      </c>
      <c r="AB106" s="57">
        <v>6926325</v>
      </c>
      <c r="AC106" s="60">
        <v>47829883</v>
      </c>
    </row>
    <row r="107" spans="1:29" s="10" customFormat="1" ht="12.75" customHeight="1">
      <c r="A107" s="27"/>
      <c r="B107" s="53" t="s">
        <v>79</v>
      </c>
      <c r="C107" s="54" t="s">
        <v>80</v>
      </c>
      <c r="D107" s="55">
        <v>161325600</v>
      </c>
      <c r="E107" s="56">
        <v>0</v>
      </c>
      <c r="F107" s="56">
        <v>82986700</v>
      </c>
      <c r="G107" s="56">
        <v>274092900</v>
      </c>
      <c r="H107" s="56">
        <v>46604900</v>
      </c>
      <c r="I107" s="56">
        <v>1104000</v>
      </c>
      <c r="J107" s="56">
        <v>0</v>
      </c>
      <c r="K107" s="56">
        <v>8600000</v>
      </c>
      <c r="L107" s="56">
        <v>6482500</v>
      </c>
      <c r="M107" s="56">
        <v>31095000</v>
      </c>
      <c r="N107" s="57">
        <v>0</v>
      </c>
      <c r="O107" s="56">
        <v>0</v>
      </c>
      <c r="P107" s="56">
        <v>25060000</v>
      </c>
      <c r="Q107" s="56">
        <v>0</v>
      </c>
      <c r="R107" s="56">
        <v>828000</v>
      </c>
      <c r="S107" s="56">
        <v>465000</v>
      </c>
      <c r="T107" s="56">
        <v>1375600</v>
      </c>
      <c r="U107" s="56">
        <v>18021100</v>
      </c>
      <c r="V107" s="57">
        <v>13792800</v>
      </c>
      <c r="W107" s="58">
        <v>0</v>
      </c>
      <c r="X107" s="57">
        <v>0</v>
      </c>
      <c r="Y107" s="59">
        <v>671834100</v>
      </c>
      <c r="Z107" s="58">
        <v>183857200</v>
      </c>
      <c r="AA107" s="57">
        <v>157000000</v>
      </c>
      <c r="AB107" s="57">
        <v>330976900</v>
      </c>
      <c r="AC107" s="60">
        <v>671834100</v>
      </c>
    </row>
    <row r="108" spans="1:29" s="10" customFormat="1" ht="12.75" customHeight="1">
      <c r="A108" s="27"/>
      <c r="B108" s="53" t="s">
        <v>271</v>
      </c>
      <c r="C108" s="54" t="s">
        <v>272</v>
      </c>
      <c r="D108" s="55">
        <v>37318750</v>
      </c>
      <c r="E108" s="56">
        <v>3000000</v>
      </c>
      <c r="F108" s="56">
        <v>1080000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16070000</v>
      </c>
      <c r="N108" s="57">
        <v>0</v>
      </c>
      <c r="O108" s="56">
        <v>0</v>
      </c>
      <c r="P108" s="56">
        <v>1000000</v>
      </c>
      <c r="Q108" s="56">
        <v>0</v>
      </c>
      <c r="R108" s="56">
        <v>0</v>
      </c>
      <c r="S108" s="56">
        <v>5230000</v>
      </c>
      <c r="T108" s="56">
        <v>795000</v>
      </c>
      <c r="U108" s="56">
        <v>2572000</v>
      </c>
      <c r="V108" s="57">
        <v>4500000</v>
      </c>
      <c r="W108" s="58">
        <v>0</v>
      </c>
      <c r="X108" s="57">
        <v>0</v>
      </c>
      <c r="Y108" s="59">
        <v>71565750</v>
      </c>
      <c r="Z108" s="58">
        <v>37618750</v>
      </c>
      <c r="AA108" s="57">
        <v>0</v>
      </c>
      <c r="AB108" s="57">
        <v>0</v>
      </c>
      <c r="AC108" s="60">
        <v>37618750</v>
      </c>
    </row>
    <row r="109" spans="1:29" s="10" customFormat="1" ht="12.75" customHeight="1">
      <c r="A109" s="27"/>
      <c r="B109" s="53" t="s">
        <v>273</v>
      </c>
      <c r="C109" s="54" t="s">
        <v>274</v>
      </c>
      <c r="D109" s="55">
        <v>10339000</v>
      </c>
      <c r="E109" s="56">
        <v>0</v>
      </c>
      <c r="F109" s="56">
        <v>15450000</v>
      </c>
      <c r="G109" s="56">
        <v>0</v>
      </c>
      <c r="H109" s="56">
        <v>0</v>
      </c>
      <c r="I109" s="56">
        <v>700000</v>
      </c>
      <c r="J109" s="56">
        <v>0</v>
      </c>
      <c r="K109" s="56">
        <v>0</v>
      </c>
      <c r="L109" s="56">
        <v>0</v>
      </c>
      <c r="M109" s="56">
        <v>8300000</v>
      </c>
      <c r="N109" s="57">
        <v>0</v>
      </c>
      <c r="O109" s="56">
        <v>0</v>
      </c>
      <c r="P109" s="56">
        <v>700000</v>
      </c>
      <c r="Q109" s="56">
        <v>0</v>
      </c>
      <c r="R109" s="56">
        <v>100000</v>
      </c>
      <c r="S109" s="56">
        <v>535000</v>
      </c>
      <c r="T109" s="56">
        <v>420000</v>
      </c>
      <c r="U109" s="56">
        <v>800000</v>
      </c>
      <c r="V109" s="57">
        <v>2350000</v>
      </c>
      <c r="W109" s="58">
        <v>0</v>
      </c>
      <c r="X109" s="57">
        <v>0</v>
      </c>
      <c r="Y109" s="59">
        <v>39694000</v>
      </c>
      <c r="Z109" s="58">
        <v>33449000</v>
      </c>
      <c r="AA109" s="57">
        <v>0</v>
      </c>
      <c r="AB109" s="57">
        <v>5765000</v>
      </c>
      <c r="AC109" s="60">
        <v>39214000</v>
      </c>
    </row>
    <row r="110" spans="1:29" s="10" customFormat="1" ht="12.75" customHeight="1">
      <c r="A110" s="27"/>
      <c r="B110" s="53" t="s">
        <v>275</v>
      </c>
      <c r="C110" s="54" t="s">
        <v>276</v>
      </c>
      <c r="D110" s="55">
        <v>0</v>
      </c>
      <c r="E110" s="56">
        <v>0</v>
      </c>
      <c r="F110" s="56">
        <v>200000</v>
      </c>
      <c r="G110" s="56">
        <v>200000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1943750</v>
      </c>
      <c r="N110" s="57">
        <v>0</v>
      </c>
      <c r="O110" s="56">
        <v>0</v>
      </c>
      <c r="P110" s="56">
        <v>2000000</v>
      </c>
      <c r="Q110" s="56">
        <v>0</v>
      </c>
      <c r="R110" s="56">
        <v>700000</v>
      </c>
      <c r="S110" s="56">
        <v>630000</v>
      </c>
      <c r="T110" s="56">
        <v>70000</v>
      </c>
      <c r="U110" s="56">
        <v>2300000</v>
      </c>
      <c r="V110" s="57">
        <v>2000000</v>
      </c>
      <c r="W110" s="58">
        <v>0</v>
      </c>
      <c r="X110" s="57">
        <v>0</v>
      </c>
      <c r="Y110" s="59">
        <v>10043750</v>
      </c>
      <c r="Z110" s="58">
        <v>0</v>
      </c>
      <c r="AA110" s="57">
        <v>0</v>
      </c>
      <c r="AB110" s="57">
        <v>1400000</v>
      </c>
      <c r="AC110" s="60">
        <v>1400000</v>
      </c>
    </row>
    <row r="111" spans="1:29" s="10" customFormat="1" ht="12.75" customHeight="1">
      <c r="A111" s="27"/>
      <c r="B111" s="53" t="s">
        <v>277</v>
      </c>
      <c r="C111" s="54" t="s">
        <v>278</v>
      </c>
      <c r="D111" s="55">
        <v>23096385</v>
      </c>
      <c r="E111" s="56">
        <v>0</v>
      </c>
      <c r="F111" s="56">
        <v>1750000</v>
      </c>
      <c r="G111" s="56">
        <v>0</v>
      </c>
      <c r="H111" s="56">
        <v>0</v>
      </c>
      <c r="I111" s="56">
        <v>740000</v>
      </c>
      <c r="J111" s="56">
        <v>0</v>
      </c>
      <c r="K111" s="56">
        <v>0</v>
      </c>
      <c r="L111" s="56">
        <v>0</v>
      </c>
      <c r="M111" s="56">
        <v>23502108</v>
      </c>
      <c r="N111" s="57">
        <v>0</v>
      </c>
      <c r="O111" s="56">
        <v>0</v>
      </c>
      <c r="P111" s="56">
        <v>300000</v>
      </c>
      <c r="Q111" s="56">
        <v>0</v>
      </c>
      <c r="R111" s="56">
        <v>0</v>
      </c>
      <c r="S111" s="56">
        <v>1270000</v>
      </c>
      <c r="T111" s="56">
        <v>1237000</v>
      </c>
      <c r="U111" s="56">
        <v>1710000</v>
      </c>
      <c r="V111" s="57">
        <v>5400000</v>
      </c>
      <c r="W111" s="58">
        <v>0</v>
      </c>
      <c r="X111" s="57">
        <v>0</v>
      </c>
      <c r="Y111" s="59">
        <v>59005493</v>
      </c>
      <c r="Z111" s="58">
        <v>34157385</v>
      </c>
      <c r="AA111" s="57">
        <v>0</v>
      </c>
      <c r="AB111" s="57">
        <v>2336108</v>
      </c>
      <c r="AC111" s="60">
        <v>36493493</v>
      </c>
    </row>
    <row r="112" spans="1:29" s="10" customFormat="1" ht="12.75" customHeight="1">
      <c r="A112" s="27"/>
      <c r="B112" s="53" t="s">
        <v>279</v>
      </c>
      <c r="C112" s="54" t="s">
        <v>280</v>
      </c>
      <c r="D112" s="55">
        <v>75368151</v>
      </c>
      <c r="E112" s="56">
        <v>0</v>
      </c>
      <c r="F112" s="56">
        <v>83864965</v>
      </c>
      <c r="G112" s="56">
        <v>0</v>
      </c>
      <c r="H112" s="56">
        <v>0</v>
      </c>
      <c r="I112" s="56">
        <v>2200000</v>
      </c>
      <c r="J112" s="56">
        <v>0</v>
      </c>
      <c r="K112" s="56">
        <v>0</v>
      </c>
      <c r="L112" s="56">
        <v>1100000</v>
      </c>
      <c r="M112" s="56">
        <v>57384160</v>
      </c>
      <c r="N112" s="57">
        <v>0</v>
      </c>
      <c r="O112" s="56">
        <v>0</v>
      </c>
      <c r="P112" s="56">
        <v>19722356</v>
      </c>
      <c r="Q112" s="56">
        <v>0</v>
      </c>
      <c r="R112" s="56">
        <v>21534579</v>
      </c>
      <c r="S112" s="56">
        <v>3200000</v>
      </c>
      <c r="T112" s="56">
        <v>1906046</v>
      </c>
      <c r="U112" s="56">
        <v>6406208</v>
      </c>
      <c r="V112" s="57">
        <v>22695840</v>
      </c>
      <c r="W112" s="58">
        <v>0</v>
      </c>
      <c r="X112" s="57">
        <v>0</v>
      </c>
      <c r="Y112" s="59">
        <v>295382305</v>
      </c>
      <c r="Z112" s="58">
        <v>95249126</v>
      </c>
      <c r="AA112" s="57">
        <v>42000000</v>
      </c>
      <c r="AB112" s="57">
        <v>158133179</v>
      </c>
      <c r="AC112" s="60">
        <v>295382305</v>
      </c>
    </row>
    <row r="113" spans="1:29" s="10" customFormat="1" ht="12.75" customHeight="1">
      <c r="A113" s="27"/>
      <c r="B113" s="53" t="s">
        <v>281</v>
      </c>
      <c r="C113" s="54" t="s">
        <v>282</v>
      </c>
      <c r="D113" s="55">
        <v>27923244</v>
      </c>
      <c r="E113" s="56">
        <v>0</v>
      </c>
      <c r="F113" s="56">
        <v>2000000</v>
      </c>
      <c r="G113" s="56">
        <v>400000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19170756</v>
      </c>
      <c r="N113" s="57">
        <v>0</v>
      </c>
      <c r="O113" s="56">
        <v>0</v>
      </c>
      <c r="P113" s="56">
        <v>11500000</v>
      </c>
      <c r="Q113" s="56">
        <v>0</v>
      </c>
      <c r="R113" s="56">
        <v>0</v>
      </c>
      <c r="S113" s="56">
        <v>370000</v>
      </c>
      <c r="T113" s="56">
        <v>1250000</v>
      </c>
      <c r="U113" s="56">
        <v>16221066</v>
      </c>
      <c r="V113" s="57">
        <v>6287200</v>
      </c>
      <c r="W113" s="58">
        <v>0</v>
      </c>
      <c r="X113" s="57">
        <v>0</v>
      </c>
      <c r="Y113" s="59">
        <v>85122266</v>
      </c>
      <c r="Z113" s="58">
        <v>29630000</v>
      </c>
      <c r="AA113" s="57">
        <v>0</v>
      </c>
      <c r="AB113" s="57">
        <v>55492266</v>
      </c>
      <c r="AC113" s="60">
        <v>85122266</v>
      </c>
    </row>
    <row r="114" spans="1:29" s="10" customFormat="1" ht="12.75" customHeight="1">
      <c r="A114" s="27"/>
      <c r="B114" s="53" t="s">
        <v>283</v>
      </c>
      <c r="C114" s="54" t="s">
        <v>284</v>
      </c>
      <c r="D114" s="55">
        <v>26945000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7">
        <v>0</v>
      </c>
      <c r="O114" s="56">
        <v>0</v>
      </c>
      <c r="P114" s="56">
        <v>0</v>
      </c>
      <c r="Q114" s="56">
        <v>0</v>
      </c>
      <c r="R114" s="56">
        <v>180000</v>
      </c>
      <c r="S114" s="56">
        <v>810000</v>
      </c>
      <c r="T114" s="56">
        <v>824000</v>
      </c>
      <c r="U114" s="56">
        <v>4000000</v>
      </c>
      <c r="V114" s="57">
        <v>1180000</v>
      </c>
      <c r="W114" s="58">
        <v>0</v>
      </c>
      <c r="X114" s="57">
        <v>0</v>
      </c>
      <c r="Y114" s="59">
        <v>33939000</v>
      </c>
      <c r="Z114" s="58">
        <v>25195000</v>
      </c>
      <c r="AA114" s="57">
        <v>0</v>
      </c>
      <c r="AB114" s="57">
        <v>8484000</v>
      </c>
      <c r="AC114" s="60">
        <v>33679000</v>
      </c>
    </row>
    <row r="115" spans="1:29" s="10" customFormat="1" ht="12.75" customHeight="1">
      <c r="A115" s="27"/>
      <c r="B115" s="53" t="s">
        <v>285</v>
      </c>
      <c r="C115" s="54" t="s">
        <v>286</v>
      </c>
      <c r="D115" s="55">
        <v>29175000</v>
      </c>
      <c r="E115" s="56">
        <v>0</v>
      </c>
      <c r="F115" s="56">
        <v>20060000</v>
      </c>
      <c r="G115" s="56">
        <v>0</v>
      </c>
      <c r="H115" s="56">
        <v>0</v>
      </c>
      <c r="I115" s="56">
        <v>1000000</v>
      </c>
      <c r="J115" s="56">
        <v>0</v>
      </c>
      <c r="K115" s="56">
        <v>0</v>
      </c>
      <c r="L115" s="56">
        <v>0</v>
      </c>
      <c r="M115" s="56">
        <v>38810000</v>
      </c>
      <c r="N115" s="57">
        <v>0</v>
      </c>
      <c r="O115" s="56">
        <v>0</v>
      </c>
      <c r="P115" s="56">
        <v>4500000</v>
      </c>
      <c r="Q115" s="56">
        <v>0</v>
      </c>
      <c r="R115" s="56">
        <v>550000</v>
      </c>
      <c r="S115" s="56">
        <v>500000</v>
      </c>
      <c r="T115" s="56">
        <v>1190000</v>
      </c>
      <c r="U115" s="56">
        <v>4150000</v>
      </c>
      <c r="V115" s="57">
        <v>2250000</v>
      </c>
      <c r="W115" s="58">
        <v>0</v>
      </c>
      <c r="X115" s="57">
        <v>0</v>
      </c>
      <c r="Y115" s="59">
        <v>102185000</v>
      </c>
      <c r="Z115" s="58">
        <v>14810000</v>
      </c>
      <c r="AA115" s="57">
        <v>0</v>
      </c>
      <c r="AB115" s="57">
        <v>83950000</v>
      </c>
      <c r="AC115" s="60">
        <v>98760000</v>
      </c>
    </row>
    <row r="116" spans="1:29" s="10" customFormat="1" ht="12.75" customHeight="1">
      <c r="A116" s="27"/>
      <c r="B116" s="53" t="s">
        <v>287</v>
      </c>
      <c r="C116" s="54" t="s">
        <v>288</v>
      </c>
      <c r="D116" s="55">
        <v>22695021</v>
      </c>
      <c r="E116" s="56">
        <v>0</v>
      </c>
      <c r="F116" s="56">
        <v>5004639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8817846</v>
      </c>
      <c r="N116" s="57">
        <v>0</v>
      </c>
      <c r="O116" s="56">
        <v>0</v>
      </c>
      <c r="P116" s="56">
        <v>12005000</v>
      </c>
      <c r="Q116" s="56">
        <v>0</v>
      </c>
      <c r="R116" s="56">
        <v>2310000</v>
      </c>
      <c r="S116" s="56">
        <v>843200</v>
      </c>
      <c r="T116" s="56">
        <v>648000</v>
      </c>
      <c r="U116" s="56">
        <v>1914978</v>
      </c>
      <c r="V116" s="57">
        <v>3940000</v>
      </c>
      <c r="W116" s="58">
        <v>1000000</v>
      </c>
      <c r="X116" s="57">
        <v>0</v>
      </c>
      <c r="Y116" s="59">
        <v>59178684</v>
      </c>
      <c r="Z116" s="58">
        <v>26759002</v>
      </c>
      <c r="AA116" s="57">
        <v>0</v>
      </c>
      <c r="AB116" s="57">
        <v>30177304</v>
      </c>
      <c r="AC116" s="60">
        <v>56936306</v>
      </c>
    </row>
    <row r="117" spans="1:29" s="10" customFormat="1" ht="12.75" customHeight="1">
      <c r="A117" s="27"/>
      <c r="B117" s="53" t="s">
        <v>289</v>
      </c>
      <c r="C117" s="54" t="s">
        <v>290</v>
      </c>
      <c r="D117" s="55">
        <v>27100000</v>
      </c>
      <c r="E117" s="56">
        <v>2900000</v>
      </c>
      <c r="F117" s="56">
        <v>7000000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32797000</v>
      </c>
      <c r="N117" s="57">
        <v>0</v>
      </c>
      <c r="O117" s="56">
        <v>0</v>
      </c>
      <c r="P117" s="56">
        <v>12500000</v>
      </c>
      <c r="Q117" s="56">
        <v>0</v>
      </c>
      <c r="R117" s="56">
        <v>3545000</v>
      </c>
      <c r="S117" s="56">
        <v>1500000</v>
      </c>
      <c r="T117" s="56">
        <v>900000</v>
      </c>
      <c r="U117" s="56">
        <v>7350000</v>
      </c>
      <c r="V117" s="57">
        <v>0</v>
      </c>
      <c r="W117" s="58">
        <v>0</v>
      </c>
      <c r="X117" s="57">
        <v>0</v>
      </c>
      <c r="Y117" s="59">
        <v>95592000</v>
      </c>
      <c r="Z117" s="58">
        <v>43097000</v>
      </c>
      <c r="AA117" s="57">
        <v>0</v>
      </c>
      <c r="AB117" s="57">
        <v>52495000</v>
      </c>
      <c r="AC117" s="60">
        <v>95592000</v>
      </c>
    </row>
    <row r="118" spans="1:29" s="10" customFormat="1" ht="12.75" customHeight="1">
      <c r="A118" s="27"/>
      <c r="B118" s="53" t="s">
        <v>291</v>
      </c>
      <c r="C118" s="54" t="s">
        <v>292</v>
      </c>
      <c r="D118" s="55">
        <v>47917969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35292563</v>
      </c>
      <c r="N118" s="57">
        <v>0</v>
      </c>
      <c r="O118" s="56">
        <v>0</v>
      </c>
      <c r="P118" s="56">
        <v>8248200</v>
      </c>
      <c r="Q118" s="56">
        <v>0</v>
      </c>
      <c r="R118" s="56">
        <v>122205</v>
      </c>
      <c r="S118" s="56">
        <v>1218855</v>
      </c>
      <c r="T118" s="56">
        <v>2363000</v>
      </c>
      <c r="U118" s="56">
        <v>4914686</v>
      </c>
      <c r="V118" s="57">
        <v>1000000</v>
      </c>
      <c r="W118" s="58">
        <v>0</v>
      </c>
      <c r="X118" s="57">
        <v>0</v>
      </c>
      <c r="Y118" s="59">
        <v>101077478</v>
      </c>
      <c r="Z118" s="58">
        <v>27074000</v>
      </c>
      <c r="AA118" s="57">
        <v>0</v>
      </c>
      <c r="AB118" s="57">
        <v>74003478</v>
      </c>
      <c r="AC118" s="60">
        <v>101077478</v>
      </c>
    </row>
    <row r="119" spans="1:29" s="10" customFormat="1" ht="12.75" customHeight="1">
      <c r="A119" s="27"/>
      <c r="B119" s="53" t="s">
        <v>293</v>
      </c>
      <c r="C119" s="54" t="s">
        <v>294</v>
      </c>
      <c r="D119" s="55">
        <v>56713007</v>
      </c>
      <c r="E119" s="56">
        <v>0</v>
      </c>
      <c r="F119" s="56">
        <v>0</v>
      </c>
      <c r="G119" s="56">
        <v>0</v>
      </c>
      <c r="H119" s="56">
        <v>0</v>
      </c>
      <c r="I119" s="56">
        <v>30204997</v>
      </c>
      <c r="J119" s="56">
        <v>0</v>
      </c>
      <c r="K119" s="56">
        <v>0</v>
      </c>
      <c r="L119" s="56">
        <v>2500000</v>
      </c>
      <c r="M119" s="56">
        <v>12800000</v>
      </c>
      <c r="N119" s="57">
        <v>0</v>
      </c>
      <c r="O119" s="56">
        <v>0</v>
      </c>
      <c r="P119" s="56">
        <v>17000000</v>
      </c>
      <c r="Q119" s="56">
        <v>0</v>
      </c>
      <c r="R119" s="56">
        <v>1770000</v>
      </c>
      <c r="S119" s="56">
        <v>2850000</v>
      </c>
      <c r="T119" s="56">
        <v>1800000</v>
      </c>
      <c r="U119" s="56">
        <v>10000000</v>
      </c>
      <c r="V119" s="57">
        <v>3000000</v>
      </c>
      <c r="W119" s="58">
        <v>0</v>
      </c>
      <c r="X119" s="57">
        <v>0</v>
      </c>
      <c r="Y119" s="59">
        <v>138638004</v>
      </c>
      <c r="Z119" s="58">
        <v>57271700</v>
      </c>
      <c r="AA119" s="57">
        <v>0</v>
      </c>
      <c r="AB119" s="57">
        <v>81366304</v>
      </c>
      <c r="AC119" s="60">
        <v>138638004</v>
      </c>
    </row>
    <row r="120" spans="1:29" s="10" customFormat="1" ht="12.75" customHeight="1">
      <c r="A120" s="27"/>
      <c r="B120" s="53" t="s">
        <v>295</v>
      </c>
      <c r="C120" s="54" t="s">
        <v>296</v>
      </c>
      <c r="D120" s="55">
        <v>53071375</v>
      </c>
      <c r="E120" s="56">
        <v>2000000</v>
      </c>
      <c r="F120" s="56">
        <v>8110000</v>
      </c>
      <c r="G120" s="56">
        <v>0</v>
      </c>
      <c r="H120" s="56">
        <v>0</v>
      </c>
      <c r="I120" s="56">
        <v>1500000</v>
      </c>
      <c r="J120" s="56">
        <v>0</v>
      </c>
      <c r="K120" s="56">
        <v>0</v>
      </c>
      <c r="L120" s="56">
        <v>0</v>
      </c>
      <c r="M120" s="56">
        <v>39350625</v>
      </c>
      <c r="N120" s="57">
        <v>0</v>
      </c>
      <c r="O120" s="56">
        <v>0</v>
      </c>
      <c r="P120" s="56">
        <v>1880000</v>
      </c>
      <c r="Q120" s="56">
        <v>0</v>
      </c>
      <c r="R120" s="56">
        <v>0</v>
      </c>
      <c r="S120" s="56">
        <v>1400000</v>
      </c>
      <c r="T120" s="56">
        <v>610000</v>
      </c>
      <c r="U120" s="56">
        <v>10550000</v>
      </c>
      <c r="V120" s="57">
        <v>1200000</v>
      </c>
      <c r="W120" s="58">
        <v>0</v>
      </c>
      <c r="X120" s="57">
        <v>0</v>
      </c>
      <c r="Y120" s="59">
        <v>119672000</v>
      </c>
      <c r="Z120" s="58">
        <v>64229000</v>
      </c>
      <c r="AA120" s="57">
        <v>0</v>
      </c>
      <c r="AB120" s="57">
        <v>55443000</v>
      </c>
      <c r="AC120" s="60">
        <v>119672000</v>
      </c>
    </row>
    <row r="121" spans="1:29" s="10" customFormat="1" ht="12.75" customHeight="1">
      <c r="A121" s="27"/>
      <c r="B121" s="53" t="s">
        <v>297</v>
      </c>
      <c r="C121" s="54" t="s">
        <v>298</v>
      </c>
      <c r="D121" s="55">
        <v>90438034</v>
      </c>
      <c r="E121" s="56">
        <v>0</v>
      </c>
      <c r="F121" s="56">
        <v>30000000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7">
        <v>0</v>
      </c>
      <c r="O121" s="56">
        <v>0</v>
      </c>
      <c r="P121" s="56">
        <v>3800000</v>
      </c>
      <c r="Q121" s="56">
        <v>0</v>
      </c>
      <c r="R121" s="56">
        <v>0</v>
      </c>
      <c r="S121" s="56">
        <v>0</v>
      </c>
      <c r="T121" s="56">
        <v>735000</v>
      </c>
      <c r="U121" s="56">
        <v>1000000</v>
      </c>
      <c r="V121" s="57">
        <v>5000000</v>
      </c>
      <c r="W121" s="58">
        <v>0</v>
      </c>
      <c r="X121" s="57">
        <v>0</v>
      </c>
      <c r="Y121" s="59">
        <v>130973034</v>
      </c>
      <c r="Z121" s="58">
        <v>88938034</v>
      </c>
      <c r="AA121" s="57">
        <v>22000000</v>
      </c>
      <c r="AB121" s="57">
        <v>20035000</v>
      </c>
      <c r="AC121" s="60">
        <v>130973034</v>
      </c>
    </row>
    <row r="122" spans="1:29" s="10" customFormat="1" ht="12.75" customHeight="1">
      <c r="A122" s="27"/>
      <c r="B122" s="53" t="s">
        <v>299</v>
      </c>
      <c r="C122" s="54" t="s">
        <v>300</v>
      </c>
      <c r="D122" s="55">
        <v>31752635</v>
      </c>
      <c r="E122" s="56">
        <v>0</v>
      </c>
      <c r="F122" s="56">
        <v>5000000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9210215</v>
      </c>
      <c r="N122" s="57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7">
        <v>0</v>
      </c>
      <c r="W122" s="58">
        <v>0</v>
      </c>
      <c r="X122" s="57">
        <v>0</v>
      </c>
      <c r="Y122" s="59">
        <v>45962850</v>
      </c>
      <c r="Z122" s="58">
        <v>35239450</v>
      </c>
      <c r="AA122" s="57">
        <v>0</v>
      </c>
      <c r="AB122" s="57">
        <v>10723400</v>
      </c>
      <c r="AC122" s="60">
        <v>45962850</v>
      </c>
    </row>
    <row r="123" spans="1:29" s="10" customFormat="1" ht="12.75" customHeight="1">
      <c r="A123" s="27"/>
      <c r="B123" s="53" t="s">
        <v>301</v>
      </c>
      <c r="C123" s="54" t="s">
        <v>302</v>
      </c>
      <c r="D123" s="55">
        <v>114516369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24703053</v>
      </c>
      <c r="N123" s="57">
        <v>0</v>
      </c>
      <c r="O123" s="56">
        <v>0</v>
      </c>
      <c r="P123" s="56">
        <v>18530000</v>
      </c>
      <c r="Q123" s="56">
        <v>0</v>
      </c>
      <c r="R123" s="56">
        <v>0</v>
      </c>
      <c r="S123" s="56">
        <v>2920000</v>
      </c>
      <c r="T123" s="56">
        <v>1400000</v>
      </c>
      <c r="U123" s="56">
        <v>150000</v>
      </c>
      <c r="V123" s="57">
        <v>9000000</v>
      </c>
      <c r="W123" s="58">
        <v>0</v>
      </c>
      <c r="X123" s="57">
        <v>0</v>
      </c>
      <c r="Y123" s="59">
        <v>171219422</v>
      </c>
      <c r="Z123" s="58">
        <v>30619346</v>
      </c>
      <c r="AA123" s="57">
        <v>0</v>
      </c>
      <c r="AB123" s="57">
        <v>140600076</v>
      </c>
      <c r="AC123" s="60">
        <v>171219422</v>
      </c>
    </row>
    <row r="124" spans="1:29" s="10" customFormat="1" ht="12.75" customHeight="1">
      <c r="A124" s="27"/>
      <c r="B124" s="53" t="s">
        <v>303</v>
      </c>
      <c r="C124" s="54" t="s">
        <v>304</v>
      </c>
      <c r="D124" s="55">
        <v>1843000</v>
      </c>
      <c r="E124" s="56">
        <v>0</v>
      </c>
      <c r="F124" s="56">
        <v>5269000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32000000</v>
      </c>
      <c r="N124" s="57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7">
        <v>0</v>
      </c>
      <c r="W124" s="58">
        <v>0</v>
      </c>
      <c r="X124" s="57">
        <v>0</v>
      </c>
      <c r="Y124" s="59">
        <v>39112000</v>
      </c>
      <c r="Z124" s="58">
        <v>33843000</v>
      </c>
      <c r="AA124" s="57">
        <v>0</v>
      </c>
      <c r="AB124" s="57">
        <v>0</v>
      </c>
      <c r="AC124" s="60">
        <v>33843000</v>
      </c>
    </row>
    <row r="125" spans="1:29" s="10" customFormat="1" ht="12.75" customHeight="1">
      <c r="A125" s="27"/>
      <c r="B125" s="53" t="s">
        <v>305</v>
      </c>
      <c r="C125" s="54" t="s">
        <v>306</v>
      </c>
      <c r="D125" s="55">
        <v>130665008</v>
      </c>
      <c r="E125" s="56">
        <v>0</v>
      </c>
      <c r="F125" s="56">
        <v>1100000</v>
      </c>
      <c r="G125" s="56">
        <v>50000</v>
      </c>
      <c r="H125" s="56">
        <v>0</v>
      </c>
      <c r="I125" s="56">
        <v>6500000</v>
      </c>
      <c r="J125" s="56">
        <v>0</v>
      </c>
      <c r="K125" s="56">
        <v>0</v>
      </c>
      <c r="L125" s="56">
        <v>0</v>
      </c>
      <c r="M125" s="56">
        <v>25902004</v>
      </c>
      <c r="N125" s="57">
        <v>0</v>
      </c>
      <c r="O125" s="56">
        <v>0</v>
      </c>
      <c r="P125" s="56">
        <v>7300000</v>
      </c>
      <c r="Q125" s="56">
        <v>0</v>
      </c>
      <c r="R125" s="56">
        <v>600000</v>
      </c>
      <c r="S125" s="56">
        <v>6250000</v>
      </c>
      <c r="T125" s="56">
        <v>210000</v>
      </c>
      <c r="U125" s="56">
        <v>7422996</v>
      </c>
      <c r="V125" s="57">
        <v>4000000</v>
      </c>
      <c r="W125" s="58">
        <v>0</v>
      </c>
      <c r="X125" s="57">
        <v>0</v>
      </c>
      <c r="Y125" s="59">
        <v>190000008</v>
      </c>
      <c r="Z125" s="58">
        <v>98702012</v>
      </c>
      <c r="AA125" s="57">
        <v>0</v>
      </c>
      <c r="AB125" s="57">
        <v>91297996</v>
      </c>
      <c r="AC125" s="60">
        <v>190000008</v>
      </c>
    </row>
    <row r="126" spans="1:29" s="10" customFormat="1" ht="12.75" customHeight="1">
      <c r="A126" s="27"/>
      <c r="B126" s="53" t="s">
        <v>307</v>
      </c>
      <c r="C126" s="54" t="s">
        <v>308</v>
      </c>
      <c r="D126" s="55">
        <v>43273452</v>
      </c>
      <c r="E126" s="56">
        <v>8845008</v>
      </c>
      <c r="F126" s="56">
        <v>38040000</v>
      </c>
      <c r="G126" s="56">
        <v>300000</v>
      </c>
      <c r="H126" s="56">
        <v>0</v>
      </c>
      <c r="I126" s="56">
        <v>3300000</v>
      </c>
      <c r="J126" s="56">
        <v>0</v>
      </c>
      <c r="K126" s="56">
        <v>0</v>
      </c>
      <c r="L126" s="56">
        <v>0</v>
      </c>
      <c r="M126" s="56">
        <v>53945388</v>
      </c>
      <c r="N126" s="57">
        <v>0</v>
      </c>
      <c r="O126" s="56">
        <v>0</v>
      </c>
      <c r="P126" s="56">
        <v>41210004</v>
      </c>
      <c r="Q126" s="56">
        <v>0</v>
      </c>
      <c r="R126" s="56">
        <v>6211992</v>
      </c>
      <c r="S126" s="56">
        <v>9836988</v>
      </c>
      <c r="T126" s="56">
        <v>7374012</v>
      </c>
      <c r="U126" s="56">
        <v>24280008</v>
      </c>
      <c r="V126" s="57">
        <v>5762016</v>
      </c>
      <c r="W126" s="58">
        <v>4800000</v>
      </c>
      <c r="X126" s="57">
        <v>0</v>
      </c>
      <c r="Y126" s="59">
        <v>247178868</v>
      </c>
      <c r="Z126" s="58">
        <v>58603836</v>
      </c>
      <c r="AA126" s="57">
        <v>0</v>
      </c>
      <c r="AB126" s="57">
        <v>188575032</v>
      </c>
      <c r="AC126" s="60">
        <v>247178868</v>
      </c>
    </row>
    <row r="127" spans="1:29" s="10" customFormat="1" ht="12.75" customHeight="1">
      <c r="A127" s="27"/>
      <c r="B127" s="53" t="s">
        <v>309</v>
      </c>
      <c r="C127" s="54" t="s">
        <v>310</v>
      </c>
      <c r="D127" s="55">
        <v>129037451</v>
      </c>
      <c r="E127" s="56">
        <v>0</v>
      </c>
      <c r="F127" s="56">
        <v>64583996</v>
      </c>
      <c r="G127" s="56">
        <v>0</v>
      </c>
      <c r="H127" s="56">
        <v>0</v>
      </c>
      <c r="I127" s="56">
        <v>22449984</v>
      </c>
      <c r="J127" s="56">
        <v>0</v>
      </c>
      <c r="K127" s="56">
        <v>0</v>
      </c>
      <c r="L127" s="56">
        <v>0</v>
      </c>
      <c r="M127" s="56">
        <v>53493924</v>
      </c>
      <c r="N127" s="57">
        <v>0</v>
      </c>
      <c r="O127" s="56">
        <v>0</v>
      </c>
      <c r="P127" s="56">
        <v>55949996</v>
      </c>
      <c r="Q127" s="56">
        <v>0</v>
      </c>
      <c r="R127" s="56">
        <v>4500000</v>
      </c>
      <c r="S127" s="56">
        <v>2299988</v>
      </c>
      <c r="T127" s="56">
        <v>0</v>
      </c>
      <c r="U127" s="56">
        <v>24631320</v>
      </c>
      <c r="V127" s="57">
        <v>5300004</v>
      </c>
      <c r="W127" s="58">
        <v>0</v>
      </c>
      <c r="X127" s="57">
        <v>0</v>
      </c>
      <c r="Y127" s="59">
        <v>362246663</v>
      </c>
      <c r="Z127" s="58">
        <v>106678992</v>
      </c>
      <c r="AA127" s="57">
        <v>0</v>
      </c>
      <c r="AB127" s="57">
        <v>250567671</v>
      </c>
      <c r="AC127" s="60">
        <v>357246663</v>
      </c>
    </row>
    <row r="128" spans="1:29" s="10" customFormat="1" ht="12.75" customHeight="1">
      <c r="A128" s="27"/>
      <c r="B128" s="53" t="s">
        <v>311</v>
      </c>
      <c r="C128" s="54" t="s">
        <v>312</v>
      </c>
      <c r="D128" s="55">
        <v>23758518</v>
      </c>
      <c r="E128" s="56">
        <v>0</v>
      </c>
      <c r="F128" s="56">
        <v>6550000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19404183</v>
      </c>
      <c r="N128" s="57">
        <v>0</v>
      </c>
      <c r="O128" s="56">
        <v>0</v>
      </c>
      <c r="P128" s="56">
        <v>750000</v>
      </c>
      <c r="Q128" s="56">
        <v>0</v>
      </c>
      <c r="R128" s="56">
        <v>1998000</v>
      </c>
      <c r="S128" s="56">
        <v>2860000</v>
      </c>
      <c r="T128" s="56">
        <v>320000</v>
      </c>
      <c r="U128" s="56">
        <v>3433087</v>
      </c>
      <c r="V128" s="57">
        <v>1800000</v>
      </c>
      <c r="W128" s="58">
        <v>0</v>
      </c>
      <c r="X128" s="57">
        <v>0</v>
      </c>
      <c r="Y128" s="59">
        <v>60873788</v>
      </c>
      <c r="Z128" s="58">
        <v>47912701</v>
      </c>
      <c r="AA128" s="57">
        <v>0</v>
      </c>
      <c r="AB128" s="57">
        <v>12961087</v>
      </c>
      <c r="AC128" s="60">
        <v>60873788</v>
      </c>
    </row>
    <row r="129" spans="1:29" s="10" customFormat="1" ht="12.75" customHeight="1">
      <c r="A129" s="27"/>
      <c r="B129" s="53" t="s">
        <v>313</v>
      </c>
      <c r="C129" s="54" t="s">
        <v>314</v>
      </c>
      <c r="D129" s="55">
        <v>34446331</v>
      </c>
      <c r="E129" s="56">
        <v>0</v>
      </c>
      <c r="F129" s="56">
        <v>19400000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3000000</v>
      </c>
      <c r="N129" s="57">
        <v>0</v>
      </c>
      <c r="O129" s="56">
        <v>0</v>
      </c>
      <c r="P129" s="56">
        <v>0</v>
      </c>
      <c r="Q129" s="56">
        <v>0</v>
      </c>
      <c r="R129" s="56">
        <v>1350000</v>
      </c>
      <c r="S129" s="56">
        <v>2600000</v>
      </c>
      <c r="T129" s="56">
        <v>353000</v>
      </c>
      <c r="U129" s="56">
        <v>450000</v>
      </c>
      <c r="V129" s="57">
        <v>0</v>
      </c>
      <c r="W129" s="58">
        <v>0</v>
      </c>
      <c r="X129" s="57">
        <v>0</v>
      </c>
      <c r="Y129" s="59">
        <v>61599331</v>
      </c>
      <c r="Z129" s="58">
        <v>49186331</v>
      </c>
      <c r="AA129" s="57">
        <v>0</v>
      </c>
      <c r="AB129" s="57">
        <v>12413000</v>
      </c>
      <c r="AC129" s="60">
        <v>61599331</v>
      </c>
    </row>
    <row r="130" spans="1:29" s="10" customFormat="1" ht="12.75" customHeight="1">
      <c r="A130" s="27"/>
      <c r="B130" s="53" t="s">
        <v>81</v>
      </c>
      <c r="C130" s="54" t="s">
        <v>82</v>
      </c>
      <c r="D130" s="55">
        <v>421620062</v>
      </c>
      <c r="E130" s="56">
        <v>0</v>
      </c>
      <c r="F130" s="56">
        <v>20200867</v>
      </c>
      <c r="G130" s="56">
        <v>250087332</v>
      </c>
      <c r="H130" s="56">
        <v>286157000</v>
      </c>
      <c r="I130" s="56">
        <v>7600000</v>
      </c>
      <c r="J130" s="56">
        <v>0</v>
      </c>
      <c r="K130" s="56">
        <v>0</v>
      </c>
      <c r="L130" s="56">
        <v>1500000</v>
      </c>
      <c r="M130" s="56">
        <v>176764213</v>
      </c>
      <c r="N130" s="57">
        <v>0</v>
      </c>
      <c r="O130" s="56">
        <v>5501619</v>
      </c>
      <c r="P130" s="56">
        <v>5720659</v>
      </c>
      <c r="Q130" s="56">
        <v>0</v>
      </c>
      <c r="R130" s="56">
        <v>303584</v>
      </c>
      <c r="S130" s="56">
        <v>2000000</v>
      </c>
      <c r="T130" s="56">
        <v>373225</v>
      </c>
      <c r="U130" s="56">
        <v>3670121</v>
      </c>
      <c r="V130" s="57">
        <v>20000000</v>
      </c>
      <c r="W130" s="58">
        <v>0</v>
      </c>
      <c r="X130" s="57">
        <v>0</v>
      </c>
      <c r="Y130" s="59">
        <v>1201498682</v>
      </c>
      <c r="Z130" s="58">
        <v>875554850</v>
      </c>
      <c r="AA130" s="57">
        <v>234922529</v>
      </c>
      <c r="AB130" s="57">
        <v>91021303</v>
      </c>
      <c r="AC130" s="60">
        <v>1201498682</v>
      </c>
    </row>
    <row r="131" spans="1:29" s="10" customFormat="1" ht="12.75" customHeight="1">
      <c r="A131" s="27"/>
      <c r="B131" s="53" t="s">
        <v>315</v>
      </c>
      <c r="C131" s="54" t="s">
        <v>316</v>
      </c>
      <c r="D131" s="55">
        <v>69275000</v>
      </c>
      <c r="E131" s="56">
        <v>3750000</v>
      </c>
      <c r="F131" s="56">
        <v>8250000</v>
      </c>
      <c r="G131" s="56">
        <v>0</v>
      </c>
      <c r="H131" s="56">
        <v>0</v>
      </c>
      <c r="I131" s="56">
        <v>200000</v>
      </c>
      <c r="J131" s="56">
        <v>0</v>
      </c>
      <c r="K131" s="56">
        <v>0</v>
      </c>
      <c r="L131" s="56">
        <v>0</v>
      </c>
      <c r="M131" s="56">
        <v>29380250</v>
      </c>
      <c r="N131" s="57">
        <v>0</v>
      </c>
      <c r="O131" s="56">
        <v>8000000</v>
      </c>
      <c r="P131" s="56">
        <v>9600000</v>
      </c>
      <c r="Q131" s="56">
        <v>0</v>
      </c>
      <c r="R131" s="56">
        <v>0</v>
      </c>
      <c r="S131" s="56">
        <v>1543000</v>
      </c>
      <c r="T131" s="56">
        <v>0</v>
      </c>
      <c r="U131" s="56">
        <v>2470000</v>
      </c>
      <c r="V131" s="57">
        <v>2200000</v>
      </c>
      <c r="W131" s="58">
        <v>0</v>
      </c>
      <c r="X131" s="57">
        <v>0</v>
      </c>
      <c r="Y131" s="59">
        <v>134668250</v>
      </c>
      <c r="Z131" s="58">
        <v>54318250</v>
      </c>
      <c r="AA131" s="57">
        <v>0</v>
      </c>
      <c r="AB131" s="57">
        <v>80350000</v>
      </c>
      <c r="AC131" s="60">
        <v>134668250</v>
      </c>
    </row>
    <row r="132" spans="1:29" s="10" customFormat="1" ht="12.75" customHeight="1">
      <c r="A132" s="27"/>
      <c r="B132" s="53" t="s">
        <v>317</v>
      </c>
      <c r="C132" s="54" t="s">
        <v>318</v>
      </c>
      <c r="D132" s="55">
        <v>15650004</v>
      </c>
      <c r="E132" s="56">
        <v>8000004</v>
      </c>
      <c r="F132" s="56">
        <v>12380016</v>
      </c>
      <c r="G132" s="56">
        <v>44062476</v>
      </c>
      <c r="H132" s="56">
        <v>937548</v>
      </c>
      <c r="I132" s="56">
        <v>0</v>
      </c>
      <c r="J132" s="56">
        <v>0</v>
      </c>
      <c r="K132" s="56">
        <v>0</v>
      </c>
      <c r="L132" s="56">
        <v>0</v>
      </c>
      <c r="M132" s="56">
        <v>15472800</v>
      </c>
      <c r="N132" s="57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7">
        <v>0</v>
      </c>
      <c r="W132" s="58">
        <v>0</v>
      </c>
      <c r="X132" s="57">
        <v>0</v>
      </c>
      <c r="Y132" s="59">
        <v>96502848</v>
      </c>
      <c r="Z132" s="58">
        <v>96502848</v>
      </c>
      <c r="AA132" s="57">
        <v>0</v>
      </c>
      <c r="AB132" s="57">
        <v>0</v>
      </c>
      <c r="AC132" s="60">
        <v>96502848</v>
      </c>
    </row>
    <row r="133" spans="1:29" s="10" customFormat="1" ht="12.75" customHeight="1">
      <c r="A133" s="27"/>
      <c r="B133" s="53" t="s">
        <v>319</v>
      </c>
      <c r="C133" s="54" t="s">
        <v>320</v>
      </c>
      <c r="D133" s="55">
        <v>14072465</v>
      </c>
      <c r="E133" s="56">
        <v>0</v>
      </c>
      <c r="F133" s="56">
        <v>22163274</v>
      </c>
      <c r="G133" s="56">
        <v>45028021</v>
      </c>
      <c r="H133" s="56">
        <v>1500000</v>
      </c>
      <c r="I133" s="56">
        <v>15246111</v>
      </c>
      <c r="J133" s="56">
        <v>0</v>
      </c>
      <c r="K133" s="56">
        <v>0</v>
      </c>
      <c r="L133" s="56">
        <v>0</v>
      </c>
      <c r="M133" s="56">
        <v>4000000</v>
      </c>
      <c r="N133" s="57">
        <v>0</v>
      </c>
      <c r="O133" s="56">
        <v>0</v>
      </c>
      <c r="P133" s="56">
        <v>1000000</v>
      </c>
      <c r="Q133" s="56">
        <v>0</v>
      </c>
      <c r="R133" s="56">
        <v>0</v>
      </c>
      <c r="S133" s="56">
        <v>1000000</v>
      </c>
      <c r="T133" s="56">
        <v>891979</v>
      </c>
      <c r="U133" s="56">
        <v>1590000</v>
      </c>
      <c r="V133" s="57">
        <v>4500000</v>
      </c>
      <c r="W133" s="58">
        <v>0</v>
      </c>
      <c r="X133" s="57">
        <v>0</v>
      </c>
      <c r="Y133" s="59">
        <v>110991850</v>
      </c>
      <c r="Z133" s="58">
        <v>86381850</v>
      </c>
      <c r="AA133" s="57">
        <v>0</v>
      </c>
      <c r="AB133" s="57">
        <v>24610000</v>
      </c>
      <c r="AC133" s="60">
        <v>110991850</v>
      </c>
    </row>
    <row r="134" spans="1:29" s="10" customFormat="1" ht="12.75" customHeight="1">
      <c r="A134" s="27"/>
      <c r="B134" s="53" t="s">
        <v>321</v>
      </c>
      <c r="C134" s="54" t="s">
        <v>322</v>
      </c>
      <c r="D134" s="55">
        <v>8724894</v>
      </c>
      <c r="E134" s="56">
        <v>3455070</v>
      </c>
      <c r="F134" s="56">
        <v>15548000</v>
      </c>
      <c r="G134" s="56">
        <v>27675001</v>
      </c>
      <c r="H134" s="56">
        <v>9800000</v>
      </c>
      <c r="I134" s="56">
        <v>500000</v>
      </c>
      <c r="J134" s="56">
        <v>0</v>
      </c>
      <c r="K134" s="56">
        <v>0</v>
      </c>
      <c r="L134" s="56">
        <v>0</v>
      </c>
      <c r="M134" s="56">
        <v>13192035</v>
      </c>
      <c r="N134" s="57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320000</v>
      </c>
      <c r="T134" s="56">
        <v>500000</v>
      </c>
      <c r="U134" s="56">
        <v>700000</v>
      </c>
      <c r="V134" s="57">
        <v>5000000</v>
      </c>
      <c r="W134" s="58">
        <v>0</v>
      </c>
      <c r="X134" s="57">
        <v>0</v>
      </c>
      <c r="Y134" s="59">
        <v>85415000</v>
      </c>
      <c r="Z134" s="58">
        <v>77495000</v>
      </c>
      <c r="AA134" s="57">
        <v>0</v>
      </c>
      <c r="AB134" s="57">
        <v>7920000</v>
      </c>
      <c r="AC134" s="60">
        <v>85415000</v>
      </c>
    </row>
    <row r="135" spans="1:29" s="10" customFormat="1" ht="12.75" customHeight="1">
      <c r="A135" s="27"/>
      <c r="B135" s="53" t="s">
        <v>323</v>
      </c>
      <c r="C135" s="54" t="s">
        <v>324</v>
      </c>
      <c r="D135" s="55">
        <v>66306273</v>
      </c>
      <c r="E135" s="56">
        <v>0</v>
      </c>
      <c r="F135" s="56">
        <v>26830000</v>
      </c>
      <c r="G135" s="56">
        <v>202707427</v>
      </c>
      <c r="H135" s="56">
        <v>14000000</v>
      </c>
      <c r="I135" s="56">
        <v>0</v>
      </c>
      <c r="J135" s="56">
        <v>0</v>
      </c>
      <c r="K135" s="56">
        <v>0</v>
      </c>
      <c r="L135" s="56">
        <v>0</v>
      </c>
      <c r="M135" s="56">
        <v>4500000</v>
      </c>
      <c r="N135" s="57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600000</v>
      </c>
      <c r="T135" s="56">
        <v>400000</v>
      </c>
      <c r="U135" s="56">
        <v>0</v>
      </c>
      <c r="V135" s="57">
        <v>11000000</v>
      </c>
      <c r="W135" s="58">
        <v>0</v>
      </c>
      <c r="X135" s="57">
        <v>0</v>
      </c>
      <c r="Y135" s="59">
        <v>326343700</v>
      </c>
      <c r="Z135" s="58">
        <v>283843700</v>
      </c>
      <c r="AA135" s="57">
        <v>0</v>
      </c>
      <c r="AB135" s="57">
        <v>42500000</v>
      </c>
      <c r="AC135" s="60">
        <v>326343700</v>
      </c>
    </row>
    <row r="136" spans="1:29" s="10" customFormat="1" ht="12.75" customHeight="1">
      <c r="A136" s="27"/>
      <c r="B136" s="53" t="s">
        <v>325</v>
      </c>
      <c r="C136" s="54" t="s">
        <v>326</v>
      </c>
      <c r="D136" s="55">
        <v>16250004</v>
      </c>
      <c r="E136" s="56">
        <v>0</v>
      </c>
      <c r="F136" s="56">
        <v>37850016</v>
      </c>
      <c r="G136" s="56">
        <v>0</v>
      </c>
      <c r="H136" s="56">
        <v>0</v>
      </c>
      <c r="I136" s="56">
        <v>4354800</v>
      </c>
      <c r="J136" s="56">
        <v>0</v>
      </c>
      <c r="K136" s="56">
        <v>0</v>
      </c>
      <c r="L136" s="56">
        <v>0</v>
      </c>
      <c r="M136" s="56">
        <v>11943660</v>
      </c>
      <c r="N136" s="57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7">
        <v>0</v>
      </c>
      <c r="W136" s="58">
        <v>0</v>
      </c>
      <c r="X136" s="57">
        <v>0</v>
      </c>
      <c r="Y136" s="59">
        <v>70398480</v>
      </c>
      <c r="Z136" s="58">
        <v>70398480</v>
      </c>
      <c r="AA136" s="57">
        <v>0</v>
      </c>
      <c r="AB136" s="57">
        <v>0</v>
      </c>
      <c r="AC136" s="60">
        <v>70398480</v>
      </c>
    </row>
    <row r="137" spans="1:29" s="10" customFormat="1" ht="12.75" customHeight="1">
      <c r="A137" s="27"/>
      <c r="B137" s="53" t="s">
        <v>327</v>
      </c>
      <c r="C137" s="54" t="s">
        <v>328</v>
      </c>
      <c r="D137" s="55">
        <v>44576100</v>
      </c>
      <c r="E137" s="56">
        <v>4000000</v>
      </c>
      <c r="F137" s="56">
        <v>6030000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95004</v>
      </c>
      <c r="M137" s="56">
        <v>500000</v>
      </c>
      <c r="N137" s="57">
        <v>0</v>
      </c>
      <c r="O137" s="56">
        <v>0</v>
      </c>
      <c r="P137" s="56">
        <v>100000</v>
      </c>
      <c r="Q137" s="56">
        <v>0</v>
      </c>
      <c r="R137" s="56">
        <v>80000</v>
      </c>
      <c r="S137" s="56">
        <v>520008</v>
      </c>
      <c r="T137" s="56">
        <v>515000</v>
      </c>
      <c r="U137" s="56">
        <v>900000</v>
      </c>
      <c r="V137" s="57">
        <v>0</v>
      </c>
      <c r="W137" s="58">
        <v>0</v>
      </c>
      <c r="X137" s="57">
        <v>0</v>
      </c>
      <c r="Y137" s="59">
        <v>57316112</v>
      </c>
      <c r="Z137" s="58">
        <v>42576100</v>
      </c>
      <c r="AA137" s="57">
        <v>0</v>
      </c>
      <c r="AB137" s="57">
        <v>14740012</v>
      </c>
      <c r="AC137" s="60">
        <v>57316112</v>
      </c>
    </row>
    <row r="138" spans="1:29" s="10" customFormat="1" ht="12.75" customHeight="1">
      <c r="A138" s="27"/>
      <c r="B138" s="53" t="s">
        <v>329</v>
      </c>
      <c r="C138" s="54" t="s">
        <v>330</v>
      </c>
      <c r="D138" s="55">
        <v>63090390</v>
      </c>
      <c r="E138" s="56">
        <v>0</v>
      </c>
      <c r="F138" s="56">
        <v>20000000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1600000</v>
      </c>
      <c r="N138" s="57">
        <v>0</v>
      </c>
      <c r="O138" s="56">
        <v>0</v>
      </c>
      <c r="P138" s="56">
        <v>2339130</v>
      </c>
      <c r="Q138" s="56">
        <v>0</v>
      </c>
      <c r="R138" s="56">
        <v>0</v>
      </c>
      <c r="S138" s="56">
        <v>250000</v>
      </c>
      <c r="T138" s="56">
        <v>800000</v>
      </c>
      <c r="U138" s="56">
        <v>1200000</v>
      </c>
      <c r="V138" s="57">
        <v>0</v>
      </c>
      <c r="W138" s="58">
        <v>0</v>
      </c>
      <c r="X138" s="57">
        <v>0</v>
      </c>
      <c r="Y138" s="59">
        <v>89279520</v>
      </c>
      <c r="Z138" s="58">
        <v>74561000</v>
      </c>
      <c r="AA138" s="57">
        <v>0</v>
      </c>
      <c r="AB138" s="57">
        <v>14718520</v>
      </c>
      <c r="AC138" s="60">
        <v>89279520</v>
      </c>
    </row>
    <row r="139" spans="1:29" s="10" customFormat="1" ht="12.75" customHeight="1">
      <c r="A139" s="27"/>
      <c r="B139" s="53" t="s">
        <v>331</v>
      </c>
      <c r="C139" s="54" t="s">
        <v>332</v>
      </c>
      <c r="D139" s="55">
        <v>115583736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450000</v>
      </c>
      <c r="N139" s="57">
        <v>0</v>
      </c>
      <c r="O139" s="56">
        <v>209500</v>
      </c>
      <c r="P139" s="56">
        <v>3094390</v>
      </c>
      <c r="Q139" s="56">
        <v>0</v>
      </c>
      <c r="R139" s="56">
        <v>2000000</v>
      </c>
      <c r="S139" s="56">
        <v>3290000</v>
      </c>
      <c r="T139" s="56">
        <v>1200000</v>
      </c>
      <c r="U139" s="56">
        <v>500000</v>
      </c>
      <c r="V139" s="57">
        <v>0</v>
      </c>
      <c r="W139" s="58">
        <v>0</v>
      </c>
      <c r="X139" s="57">
        <v>0</v>
      </c>
      <c r="Y139" s="59">
        <v>126327626</v>
      </c>
      <c r="Z139" s="58">
        <v>75068870</v>
      </c>
      <c r="AA139" s="57">
        <v>0</v>
      </c>
      <c r="AB139" s="57">
        <v>28245866</v>
      </c>
      <c r="AC139" s="60">
        <v>103314736</v>
      </c>
    </row>
    <row r="140" spans="1:29" s="10" customFormat="1" ht="12.75" customHeight="1">
      <c r="A140" s="27"/>
      <c r="B140" s="53" t="s">
        <v>333</v>
      </c>
      <c r="C140" s="54" t="s">
        <v>334</v>
      </c>
      <c r="D140" s="55">
        <v>71103902</v>
      </c>
      <c r="E140" s="56">
        <v>0</v>
      </c>
      <c r="F140" s="56">
        <v>25100000</v>
      </c>
      <c r="G140" s="56">
        <v>650000</v>
      </c>
      <c r="H140" s="56">
        <v>0</v>
      </c>
      <c r="I140" s="56">
        <v>6300000</v>
      </c>
      <c r="J140" s="56">
        <v>0</v>
      </c>
      <c r="K140" s="56">
        <v>0</v>
      </c>
      <c r="L140" s="56">
        <v>0</v>
      </c>
      <c r="M140" s="56">
        <v>27503250</v>
      </c>
      <c r="N140" s="57">
        <v>0</v>
      </c>
      <c r="O140" s="56">
        <v>0</v>
      </c>
      <c r="P140" s="56">
        <v>13800000</v>
      </c>
      <c r="Q140" s="56">
        <v>0</v>
      </c>
      <c r="R140" s="56">
        <v>3486000</v>
      </c>
      <c r="S140" s="56">
        <v>400000</v>
      </c>
      <c r="T140" s="56">
        <v>2550000</v>
      </c>
      <c r="U140" s="56">
        <v>0</v>
      </c>
      <c r="V140" s="57">
        <v>0</v>
      </c>
      <c r="W140" s="58">
        <v>0</v>
      </c>
      <c r="X140" s="57">
        <v>0</v>
      </c>
      <c r="Y140" s="59">
        <v>150893152</v>
      </c>
      <c r="Z140" s="58">
        <v>79607152</v>
      </c>
      <c r="AA140" s="57">
        <v>0</v>
      </c>
      <c r="AB140" s="57">
        <v>71286000</v>
      </c>
      <c r="AC140" s="60">
        <v>150893152</v>
      </c>
    </row>
    <row r="141" spans="1:29" s="10" customFormat="1" ht="12.75" customHeight="1">
      <c r="A141" s="27"/>
      <c r="B141" s="53" t="s">
        <v>335</v>
      </c>
      <c r="C141" s="54" t="s">
        <v>336</v>
      </c>
      <c r="D141" s="55">
        <v>33300000</v>
      </c>
      <c r="E141" s="56">
        <v>0</v>
      </c>
      <c r="F141" s="56">
        <v>17500000</v>
      </c>
      <c r="G141" s="56">
        <v>264788400</v>
      </c>
      <c r="H141" s="56">
        <v>0</v>
      </c>
      <c r="I141" s="56">
        <v>10500000</v>
      </c>
      <c r="J141" s="56">
        <v>0</v>
      </c>
      <c r="K141" s="56">
        <v>0</v>
      </c>
      <c r="L141" s="56">
        <v>0</v>
      </c>
      <c r="M141" s="56">
        <v>0</v>
      </c>
      <c r="N141" s="57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4850000</v>
      </c>
      <c r="T141" s="56">
        <v>1005000</v>
      </c>
      <c r="U141" s="56">
        <v>0</v>
      </c>
      <c r="V141" s="57">
        <v>0</v>
      </c>
      <c r="W141" s="58">
        <v>0</v>
      </c>
      <c r="X141" s="57">
        <v>0</v>
      </c>
      <c r="Y141" s="59">
        <v>331943400</v>
      </c>
      <c r="Z141" s="58">
        <v>324718400</v>
      </c>
      <c r="AA141" s="57">
        <v>0</v>
      </c>
      <c r="AB141" s="57">
        <v>5920000</v>
      </c>
      <c r="AC141" s="60">
        <v>330638400</v>
      </c>
    </row>
    <row r="142" spans="1:29" s="10" customFormat="1" ht="12.75" customHeight="1">
      <c r="A142" s="27"/>
      <c r="B142" s="53" t="s">
        <v>337</v>
      </c>
      <c r="C142" s="54" t="s">
        <v>338</v>
      </c>
      <c r="D142" s="55">
        <v>49767700</v>
      </c>
      <c r="E142" s="56">
        <v>0</v>
      </c>
      <c r="F142" s="56">
        <v>12000000</v>
      </c>
      <c r="G142" s="56">
        <v>6600000</v>
      </c>
      <c r="H142" s="56">
        <v>95000000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7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12400000</v>
      </c>
      <c r="T142" s="56">
        <v>7049236</v>
      </c>
      <c r="U142" s="56">
        <v>0</v>
      </c>
      <c r="V142" s="57">
        <v>0</v>
      </c>
      <c r="W142" s="58">
        <v>0</v>
      </c>
      <c r="X142" s="57">
        <v>0</v>
      </c>
      <c r="Y142" s="59">
        <v>182816936</v>
      </c>
      <c r="Z142" s="58">
        <v>154747700</v>
      </c>
      <c r="AA142" s="57">
        <v>0</v>
      </c>
      <c r="AB142" s="57">
        <v>28069236</v>
      </c>
      <c r="AC142" s="60">
        <v>182816936</v>
      </c>
    </row>
    <row r="143" spans="1:29" s="10" customFormat="1" ht="12.75" customHeight="1">
      <c r="A143" s="27"/>
      <c r="B143" s="53" t="s">
        <v>339</v>
      </c>
      <c r="C143" s="54" t="s">
        <v>340</v>
      </c>
      <c r="D143" s="55">
        <v>11240928</v>
      </c>
      <c r="E143" s="56">
        <v>3500004</v>
      </c>
      <c r="F143" s="56">
        <v>16939992</v>
      </c>
      <c r="G143" s="56">
        <v>56360004</v>
      </c>
      <c r="H143" s="56">
        <v>62814432</v>
      </c>
      <c r="I143" s="56">
        <v>0</v>
      </c>
      <c r="J143" s="56">
        <v>0</v>
      </c>
      <c r="K143" s="56">
        <v>0</v>
      </c>
      <c r="L143" s="56">
        <v>0</v>
      </c>
      <c r="M143" s="56">
        <v>6001308</v>
      </c>
      <c r="N143" s="57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500004</v>
      </c>
      <c r="T143" s="56">
        <v>0</v>
      </c>
      <c r="U143" s="56">
        <v>0</v>
      </c>
      <c r="V143" s="57">
        <v>1500000</v>
      </c>
      <c r="W143" s="58">
        <v>0</v>
      </c>
      <c r="X143" s="57">
        <v>0</v>
      </c>
      <c r="Y143" s="59">
        <v>158856672</v>
      </c>
      <c r="Z143" s="58">
        <v>155356668</v>
      </c>
      <c r="AA143" s="57">
        <v>0</v>
      </c>
      <c r="AB143" s="57">
        <v>3500004</v>
      </c>
      <c r="AC143" s="60">
        <v>158856672</v>
      </c>
    </row>
    <row r="144" spans="1:29" s="10" customFormat="1" ht="12.75" customHeight="1">
      <c r="A144" s="27"/>
      <c r="B144" s="53" t="s">
        <v>341</v>
      </c>
      <c r="C144" s="54" t="s">
        <v>342</v>
      </c>
      <c r="D144" s="55">
        <v>8000000</v>
      </c>
      <c r="E144" s="56">
        <v>0</v>
      </c>
      <c r="F144" s="56">
        <v>0</v>
      </c>
      <c r="G144" s="56">
        <v>34000000</v>
      </c>
      <c r="H144" s="56">
        <v>12955550</v>
      </c>
      <c r="I144" s="56">
        <v>0</v>
      </c>
      <c r="J144" s="56">
        <v>0</v>
      </c>
      <c r="K144" s="56">
        <v>0</v>
      </c>
      <c r="L144" s="56">
        <v>0</v>
      </c>
      <c r="M144" s="56">
        <v>1500000</v>
      </c>
      <c r="N144" s="57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4500000</v>
      </c>
      <c r="V144" s="57">
        <v>2000000</v>
      </c>
      <c r="W144" s="58">
        <v>0</v>
      </c>
      <c r="X144" s="57">
        <v>0</v>
      </c>
      <c r="Y144" s="59">
        <v>62955550</v>
      </c>
      <c r="Z144" s="58">
        <v>54955550</v>
      </c>
      <c r="AA144" s="57">
        <v>0</v>
      </c>
      <c r="AB144" s="57">
        <v>0</v>
      </c>
      <c r="AC144" s="60">
        <v>54955550</v>
      </c>
    </row>
    <row r="145" spans="1:29" s="10" customFormat="1" ht="12.75" customHeight="1">
      <c r="A145" s="27"/>
      <c r="B145" s="53" t="s">
        <v>343</v>
      </c>
      <c r="C145" s="54" t="s">
        <v>344</v>
      </c>
      <c r="D145" s="55">
        <v>0</v>
      </c>
      <c r="E145" s="56">
        <v>0</v>
      </c>
      <c r="F145" s="56">
        <v>12385000</v>
      </c>
      <c r="G145" s="56">
        <v>19437600</v>
      </c>
      <c r="H145" s="56">
        <v>15800800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7">
        <v>0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7">
        <v>0</v>
      </c>
      <c r="W145" s="58">
        <v>0</v>
      </c>
      <c r="X145" s="57">
        <v>0</v>
      </c>
      <c r="Y145" s="59">
        <v>47623400</v>
      </c>
      <c r="Z145" s="58">
        <v>39623400</v>
      </c>
      <c r="AA145" s="57">
        <v>0</v>
      </c>
      <c r="AB145" s="57">
        <v>2000000</v>
      </c>
      <c r="AC145" s="60">
        <v>41623400</v>
      </c>
    </row>
    <row r="146" spans="1:29" s="10" customFormat="1" ht="12.75" customHeight="1">
      <c r="A146" s="27"/>
      <c r="B146" s="53" t="s">
        <v>345</v>
      </c>
      <c r="C146" s="54" t="s">
        <v>346</v>
      </c>
      <c r="D146" s="55">
        <v>17781168</v>
      </c>
      <c r="E146" s="56">
        <v>0</v>
      </c>
      <c r="F146" s="56">
        <v>16465008</v>
      </c>
      <c r="G146" s="56">
        <v>0</v>
      </c>
      <c r="H146" s="56">
        <v>45000000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7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7">
        <v>0</v>
      </c>
      <c r="W146" s="58">
        <v>0</v>
      </c>
      <c r="X146" s="57">
        <v>0</v>
      </c>
      <c r="Y146" s="59">
        <v>79246176</v>
      </c>
      <c r="Z146" s="58">
        <v>79246176</v>
      </c>
      <c r="AA146" s="57">
        <v>0</v>
      </c>
      <c r="AB146" s="57">
        <v>0</v>
      </c>
      <c r="AC146" s="60">
        <v>79246176</v>
      </c>
    </row>
    <row r="147" spans="1:29" s="10" customFormat="1" ht="12.75" customHeight="1">
      <c r="A147" s="27"/>
      <c r="B147" s="53" t="s">
        <v>83</v>
      </c>
      <c r="C147" s="54" t="s">
        <v>84</v>
      </c>
      <c r="D147" s="55">
        <v>9999996</v>
      </c>
      <c r="E147" s="56">
        <v>0</v>
      </c>
      <c r="F147" s="56">
        <v>32000012</v>
      </c>
      <c r="G147" s="56">
        <v>18830004</v>
      </c>
      <c r="H147" s="56">
        <v>115720896</v>
      </c>
      <c r="I147" s="56">
        <v>109449968</v>
      </c>
      <c r="J147" s="56">
        <v>0</v>
      </c>
      <c r="K147" s="56">
        <v>0</v>
      </c>
      <c r="L147" s="56">
        <v>0</v>
      </c>
      <c r="M147" s="56">
        <v>3000000</v>
      </c>
      <c r="N147" s="57">
        <v>0</v>
      </c>
      <c r="O147" s="56">
        <v>0</v>
      </c>
      <c r="P147" s="56">
        <v>0</v>
      </c>
      <c r="Q147" s="56">
        <v>0</v>
      </c>
      <c r="R147" s="56">
        <v>3399996</v>
      </c>
      <c r="S147" s="56">
        <v>460008</v>
      </c>
      <c r="T147" s="56">
        <v>100016</v>
      </c>
      <c r="U147" s="56">
        <v>23400012</v>
      </c>
      <c r="V147" s="57">
        <v>9499992</v>
      </c>
      <c r="W147" s="58">
        <v>0</v>
      </c>
      <c r="X147" s="57">
        <v>0</v>
      </c>
      <c r="Y147" s="59">
        <v>325860900</v>
      </c>
      <c r="Z147" s="58">
        <v>169585904</v>
      </c>
      <c r="AA147" s="57">
        <v>0</v>
      </c>
      <c r="AB147" s="57">
        <v>0</v>
      </c>
      <c r="AC147" s="60">
        <v>169585904</v>
      </c>
    </row>
    <row r="148" spans="1:29" s="10" customFormat="1" ht="12.75" customHeight="1">
      <c r="A148" s="27"/>
      <c r="B148" s="53" t="s">
        <v>347</v>
      </c>
      <c r="C148" s="54" t="s">
        <v>348</v>
      </c>
      <c r="D148" s="55">
        <v>6238404</v>
      </c>
      <c r="E148" s="56">
        <v>0</v>
      </c>
      <c r="F148" s="56">
        <v>10077000</v>
      </c>
      <c r="G148" s="56">
        <v>13937964</v>
      </c>
      <c r="H148" s="56">
        <v>3951636</v>
      </c>
      <c r="I148" s="56">
        <v>0</v>
      </c>
      <c r="J148" s="56">
        <v>0</v>
      </c>
      <c r="K148" s="56">
        <v>0</v>
      </c>
      <c r="L148" s="56">
        <v>0</v>
      </c>
      <c r="M148" s="56">
        <v>999996</v>
      </c>
      <c r="N148" s="57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1070004</v>
      </c>
      <c r="U148" s="56">
        <v>0</v>
      </c>
      <c r="V148" s="57">
        <v>4000000</v>
      </c>
      <c r="W148" s="58">
        <v>4000000</v>
      </c>
      <c r="X148" s="57">
        <v>0</v>
      </c>
      <c r="Y148" s="59">
        <v>44275004</v>
      </c>
      <c r="Z148" s="58">
        <v>35070000</v>
      </c>
      <c r="AA148" s="57">
        <v>0</v>
      </c>
      <c r="AB148" s="57">
        <v>9205004</v>
      </c>
      <c r="AC148" s="60">
        <v>44275004</v>
      </c>
    </row>
    <row r="149" spans="1:29" s="10" customFormat="1" ht="12.75" customHeight="1">
      <c r="A149" s="27"/>
      <c r="B149" s="53" t="s">
        <v>85</v>
      </c>
      <c r="C149" s="54" t="s">
        <v>86</v>
      </c>
      <c r="D149" s="55">
        <v>26000000</v>
      </c>
      <c r="E149" s="56">
        <v>0</v>
      </c>
      <c r="F149" s="56">
        <v>44001000</v>
      </c>
      <c r="G149" s="56">
        <v>55720982</v>
      </c>
      <c r="H149" s="56">
        <v>76188700</v>
      </c>
      <c r="I149" s="56">
        <v>0</v>
      </c>
      <c r="J149" s="56">
        <v>0</v>
      </c>
      <c r="K149" s="56">
        <v>0</v>
      </c>
      <c r="L149" s="56">
        <v>0</v>
      </c>
      <c r="M149" s="56">
        <v>4000000</v>
      </c>
      <c r="N149" s="57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610000</v>
      </c>
      <c r="U149" s="56">
        <v>14000000</v>
      </c>
      <c r="V149" s="57">
        <v>25250000</v>
      </c>
      <c r="W149" s="58">
        <v>0</v>
      </c>
      <c r="X149" s="57">
        <v>0</v>
      </c>
      <c r="Y149" s="59">
        <v>245770682</v>
      </c>
      <c r="Z149" s="58">
        <v>201160682</v>
      </c>
      <c r="AA149" s="57">
        <v>0</v>
      </c>
      <c r="AB149" s="57">
        <v>44610000</v>
      </c>
      <c r="AC149" s="60">
        <v>245770682</v>
      </c>
    </row>
    <row r="150" spans="1:29" s="10" customFormat="1" ht="12.75" customHeight="1">
      <c r="A150" s="27"/>
      <c r="B150" s="53" t="s">
        <v>87</v>
      </c>
      <c r="C150" s="54" t="s">
        <v>88</v>
      </c>
      <c r="D150" s="55">
        <v>71828400</v>
      </c>
      <c r="E150" s="56">
        <v>11815000</v>
      </c>
      <c r="F150" s="56">
        <v>158445980</v>
      </c>
      <c r="G150" s="56">
        <v>175493100</v>
      </c>
      <c r="H150" s="56">
        <v>33125000</v>
      </c>
      <c r="I150" s="56">
        <v>9150000</v>
      </c>
      <c r="J150" s="56">
        <v>0</v>
      </c>
      <c r="K150" s="56">
        <v>0</v>
      </c>
      <c r="L150" s="56">
        <v>0</v>
      </c>
      <c r="M150" s="56">
        <v>61136100</v>
      </c>
      <c r="N150" s="57">
        <v>0</v>
      </c>
      <c r="O150" s="56">
        <v>0</v>
      </c>
      <c r="P150" s="56">
        <v>3763050</v>
      </c>
      <c r="Q150" s="56">
        <v>1000000</v>
      </c>
      <c r="R150" s="56">
        <v>4750000</v>
      </c>
      <c r="S150" s="56">
        <v>15490300</v>
      </c>
      <c r="T150" s="56">
        <v>1060000</v>
      </c>
      <c r="U150" s="56">
        <v>119257300</v>
      </c>
      <c r="V150" s="57">
        <v>16090000</v>
      </c>
      <c r="W150" s="58">
        <v>0</v>
      </c>
      <c r="X150" s="57">
        <v>0</v>
      </c>
      <c r="Y150" s="59">
        <v>682404230</v>
      </c>
      <c r="Z150" s="58">
        <v>122219500</v>
      </c>
      <c r="AA150" s="57">
        <v>287800000</v>
      </c>
      <c r="AB150" s="57">
        <v>272384730</v>
      </c>
      <c r="AC150" s="60">
        <v>682404230</v>
      </c>
    </row>
    <row r="151" spans="1:29" s="10" customFormat="1" ht="12.75" customHeight="1">
      <c r="A151" s="27"/>
      <c r="B151" s="53" t="s">
        <v>349</v>
      </c>
      <c r="C151" s="54" t="s">
        <v>350</v>
      </c>
      <c r="D151" s="55">
        <v>31790208</v>
      </c>
      <c r="E151" s="56">
        <v>0</v>
      </c>
      <c r="F151" s="56">
        <v>18400008</v>
      </c>
      <c r="G151" s="56">
        <v>31448784</v>
      </c>
      <c r="H151" s="56">
        <v>2900004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7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600000</v>
      </c>
      <c r="T151" s="56">
        <v>500004</v>
      </c>
      <c r="U151" s="56">
        <v>3699996</v>
      </c>
      <c r="V151" s="57">
        <v>4099992</v>
      </c>
      <c r="W151" s="58">
        <v>0</v>
      </c>
      <c r="X151" s="57">
        <v>0</v>
      </c>
      <c r="Y151" s="59">
        <v>93438996</v>
      </c>
      <c r="Z151" s="58">
        <v>64839000</v>
      </c>
      <c r="AA151" s="57">
        <v>0</v>
      </c>
      <c r="AB151" s="57">
        <v>28599996</v>
      </c>
      <c r="AC151" s="60">
        <v>93438996</v>
      </c>
    </row>
    <row r="152" spans="1:29" s="10" customFormat="1" ht="12.75" customHeight="1">
      <c r="A152" s="27"/>
      <c r="B152" s="53" t="s">
        <v>351</v>
      </c>
      <c r="C152" s="54" t="s">
        <v>352</v>
      </c>
      <c r="D152" s="55">
        <v>51125596</v>
      </c>
      <c r="E152" s="56">
        <v>0</v>
      </c>
      <c r="F152" s="56">
        <v>4000000</v>
      </c>
      <c r="G152" s="56">
        <v>79320654</v>
      </c>
      <c r="H152" s="56">
        <v>16000000</v>
      </c>
      <c r="I152" s="56">
        <v>5000000</v>
      </c>
      <c r="J152" s="56">
        <v>0</v>
      </c>
      <c r="K152" s="56">
        <v>0</v>
      </c>
      <c r="L152" s="56">
        <v>0</v>
      </c>
      <c r="M152" s="56">
        <v>15000000</v>
      </c>
      <c r="N152" s="57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3550000</v>
      </c>
      <c r="T152" s="56">
        <v>750000</v>
      </c>
      <c r="U152" s="56">
        <v>100000</v>
      </c>
      <c r="V152" s="57">
        <v>0</v>
      </c>
      <c r="W152" s="58">
        <v>0</v>
      </c>
      <c r="X152" s="57">
        <v>0</v>
      </c>
      <c r="Y152" s="59">
        <v>174846250</v>
      </c>
      <c r="Z152" s="58">
        <v>170446250</v>
      </c>
      <c r="AA152" s="57">
        <v>0</v>
      </c>
      <c r="AB152" s="57">
        <v>4400000</v>
      </c>
      <c r="AC152" s="60">
        <v>174846250</v>
      </c>
    </row>
    <row r="153" spans="1:29" s="10" customFormat="1" ht="12.75" customHeight="1">
      <c r="A153" s="27"/>
      <c r="B153" s="53" t="s">
        <v>353</v>
      </c>
      <c r="C153" s="54" t="s">
        <v>354</v>
      </c>
      <c r="D153" s="55">
        <v>42299537</v>
      </c>
      <c r="E153" s="56">
        <v>0</v>
      </c>
      <c r="F153" s="56">
        <v>0</v>
      </c>
      <c r="G153" s="56">
        <v>62508124</v>
      </c>
      <c r="H153" s="56">
        <v>44824626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7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7">
        <v>0</v>
      </c>
      <c r="W153" s="58">
        <v>0</v>
      </c>
      <c r="X153" s="57">
        <v>0</v>
      </c>
      <c r="Y153" s="59">
        <v>149632287</v>
      </c>
      <c r="Z153" s="58">
        <v>149632287</v>
      </c>
      <c r="AA153" s="57">
        <v>0</v>
      </c>
      <c r="AB153" s="57">
        <v>0</v>
      </c>
      <c r="AC153" s="60">
        <v>149632287</v>
      </c>
    </row>
    <row r="154" spans="1:29" s="10" customFormat="1" ht="12.75" customHeight="1">
      <c r="A154" s="27"/>
      <c r="B154" s="53" t="s">
        <v>355</v>
      </c>
      <c r="C154" s="54" t="s">
        <v>356</v>
      </c>
      <c r="D154" s="55">
        <v>28721940</v>
      </c>
      <c r="E154" s="56">
        <v>0</v>
      </c>
      <c r="F154" s="56">
        <v>2000004</v>
      </c>
      <c r="G154" s="56">
        <v>18128484</v>
      </c>
      <c r="H154" s="56">
        <v>5231844</v>
      </c>
      <c r="I154" s="56">
        <v>0</v>
      </c>
      <c r="J154" s="56">
        <v>0</v>
      </c>
      <c r="K154" s="56">
        <v>0</v>
      </c>
      <c r="L154" s="56">
        <v>0</v>
      </c>
      <c r="M154" s="56">
        <v>7639932</v>
      </c>
      <c r="N154" s="57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200004</v>
      </c>
      <c r="U154" s="56">
        <v>0</v>
      </c>
      <c r="V154" s="57">
        <v>350004</v>
      </c>
      <c r="W154" s="58">
        <v>0</v>
      </c>
      <c r="X154" s="57">
        <v>0</v>
      </c>
      <c r="Y154" s="59">
        <v>62272212</v>
      </c>
      <c r="Z154" s="58">
        <v>61722204</v>
      </c>
      <c r="AA154" s="57">
        <v>0</v>
      </c>
      <c r="AB154" s="57">
        <v>550008</v>
      </c>
      <c r="AC154" s="60">
        <v>62272212</v>
      </c>
    </row>
    <row r="155" spans="1:29" s="10" customFormat="1" ht="12.75" customHeight="1">
      <c r="A155" s="27"/>
      <c r="B155" s="53" t="s">
        <v>357</v>
      </c>
      <c r="C155" s="54" t="s">
        <v>358</v>
      </c>
      <c r="D155" s="55">
        <v>60305147</v>
      </c>
      <c r="E155" s="56">
        <v>17337757</v>
      </c>
      <c r="F155" s="56">
        <v>15000000</v>
      </c>
      <c r="G155" s="56">
        <v>176743011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22532118</v>
      </c>
      <c r="N155" s="57">
        <v>0</v>
      </c>
      <c r="O155" s="56">
        <v>0</v>
      </c>
      <c r="P155" s="56">
        <v>1432510</v>
      </c>
      <c r="Q155" s="56">
        <v>0</v>
      </c>
      <c r="R155" s="56">
        <v>909000</v>
      </c>
      <c r="S155" s="56">
        <v>1060000</v>
      </c>
      <c r="T155" s="56">
        <v>3686000</v>
      </c>
      <c r="U155" s="56">
        <v>9850500</v>
      </c>
      <c r="V155" s="57">
        <v>19871768</v>
      </c>
      <c r="W155" s="58">
        <v>0</v>
      </c>
      <c r="X155" s="57">
        <v>0</v>
      </c>
      <c r="Y155" s="59">
        <v>328727811</v>
      </c>
      <c r="Z155" s="58">
        <v>243416385</v>
      </c>
      <c r="AA155" s="57">
        <v>0</v>
      </c>
      <c r="AB155" s="57">
        <v>85311426</v>
      </c>
      <c r="AC155" s="60">
        <v>328727811</v>
      </c>
    </row>
    <row r="156" spans="1:29" s="10" customFormat="1" ht="12.75" customHeight="1">
      <c r="A156" s="27"/>
      <c r="B156" s="53" t="s">
        <v>359</v>
      </c>
      <c r="C156" s="54" t="s">
        <v>360</v>
      </c>
      <c r="D156" s="55">
        <v>104159000</v>
      </c>
      <c r="E156" s="56">
        <v>0</v>
      </c>
      <c r="F156" s="56">
        <v>18000000</v>
      </c>
      <c r="G156" s="56">
        <v>304080000</v>
      </c>
      <c r="H156" s="56">
        <v>92140000</v>
      </c>
      <c r="I156" s="56">
        <v>20000000</v>
      </c>
      <c r="J156" s="56">
        <v>0</v>
      </c>
      <c r="K156" s="56">
        <v>0</v>
      </c>
      <c r="L156" s="56">
        <v>0</v>
      </c>
      <c r="M156" s="56">
        <v>36100000</v>
      </c>
      <c r="N156" s="57">
        <v>0</v>
      </c>
      <c r="O156" s="56">
        <v>0</v>
      </c>
      <c r="P156" s="56">
        <v>37073000</v>
      </c>
      <c r="Q156" s="56">
        <v>0</v>
      </c>
      <c r="R156" s="56">
        <v>200000</v>
      </c>
      <c r="S156" s="56">
        <v>900242</v>
      </c>
      <c r="T156" s="56">
        <v>8480000</v>
      </c>
      <c r="U156" s="56">
        <v>30700000</v>
      </c>
      <c r="V156" s="57">
        <v>9000000</v>
      </c>
      <c r="W156" s="58">
        <v>0</v>
      </c>
      <c r="X156" s="57">
        <v>0</v>
      </c>
      <c r="Y156" s="59">
        <v>660832242</v>
      </c>
      <c r="Z156" s="58">
        <v>425839000</v>
      </c>
      <c r="AA156" s="57">
        <v>0</v>
      </c>
      <c r="AB156" s="57">
        <v>234993242</v>
      </c>
      <c r="AC156" s="60">
        <v>660832242</v>
      </c>
    </row>
    <row r="157" spans="1:29" s="10" customFormat="1" ht="12.75" customHeight="1">
      <c r="A157" s="27"/>
      <c r="B157" s="53" t="s">
        <v>89</v>
      </c>
      <c r="C157" s="54" t="s">
        <v>90</v>
      </c>
      <c r="D157" s="55">
        <v>204983000</v>
      </c>
      <c r="E157" s="56">
        <v>7000000</v>
      </c>
      <c r="F157" s="56">
        <v>43704000</v>
      </c>
      <c r="G157" s="56">
        <v>77200000</v>
      </c>
      <c r="H157" s="56">
        <v>28000000</v>
      </c>
      <c r="I157" s="56">
        <v>650000</v>
      </c>
      <c r="J157" s="56">
        <v>0</v>
      </c>
      <c r="K157" s="56">
        <v>0</v>
      </c>
      <c r="L157" s="56">
        <v>0</v>
      </c>
      <c r="M157" s="56">
        <v>34050000</v>
      </c>
      <c r="N157" s="57">
        <v>0</v>
      </c>
      <c r="O157" s="56">
        <v>0</v>
      </c>
      <c r="P157" s="56">
        <v>2500000</v>
      </c>
      <c r="Q157" s="56">
        <v>0</v>
      </c>
      <c r="R157" s="56">
        <v>3100000</v>
      </c>
      <c r="S157" s="56">
        <v>0</v>
      </c>
      <c r="T157" s="56">
        <v>2000000</v>
      </c>
      <c r="U157" s="56">
        <v>1000000</v>
      </c>
      <c r="V157" s="57">
        <v>6000000</v>
      </c>
      <c r="W157" s="58">
        <v>0</v>
      </c>
      <c r="X157" s="57">
        <v>0</v>
      </c>
      <c r="Y157" s="59">
        <v>410187000</v>
      </c>
      <c r="Z157" s="58">
        <v>368087000</v>
      </c>
      <c r="AA157" s="57">
        <v>0</v>
      </c>
      <c r="AB157" s="57">
        <v>42100000</v>
      </c>
      <c r="AC157" s="60">
        <v>410187000</v>
      </c>
    </row>
    <row r="158" spans="1:29" s="10" customFormat="1" ht="12.75" customHeight="1">
      <c r="A158" s="27"/>
      <c r="B158" s="53" t="s">
        <v>361</v>
      </c>
      <c r="C158" s="54" t="s">
        <v>362</v>
      </c>
      <c r="D158" s="55">
        <v>0</v>
      </c>
      <c r="E158" s="56">
        <v>0</v>
      </c>
      <c r="F158" s="56">
        <v>0</v>
      </c>
      <c r="G158" s="56">
        <v>10000000</v>
      </c>
      <c r="H158" s="56">
        <v>7321000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7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7">
        <v>0</v>
      </c>
      <c r="W158" s="58">
        <v>0</v>
      </c>
      <c r="X158" s="57">
        <v>0</v>
      </c>
      <c r="Y158" s="59">
        <v>17321000</v>
      </c>
      <c r="Z158" s="58">
        <v>17321000</v>
      </c>
      <c r="AA158" s="57">
        <v>0</v>
      </c>
      <c r="AB158" s="57">
        <v>0</v>
      </c>
      <c r="AC158" s="60">
        <v>17321000</v>
      </c>
    </row>
    <row r="159" spans="1:29" s="10" customFormat="1" ht="12.75" customHeight="1">
      <c r="A159" s="27"/>
      <c r="B159" s="53" t="s">
        <v>363</v>
      </c>
      <c r="C159" s="54" t="s">
        <v>364</v>
      </c>
      <c r="D159" s="55">
        <v>5838669</v>
      </c>
      <c r="E159" s="56">
        <v>0</v>
      </c>
      <c r="F159" s="56">
        <v>713615</v>
      </c>
      <c r="G159" s="56">
        <v>6260351</v>
      </c>
      <c r="H159" s="56">
        <v>22538669</v>
      </c>
      <c r="I159" s="56">
        <v>0</v>
      </c>
      <c r="J159" s="56">
        <v>0</v>
      </c>
      <c r="K159" s="56">
        <v>0</v>
      </c>
      <c r="L159" s="56">
        <v>0</v>
      </c>
      <c r="M159" s="56">
        <v>7500000</v>
      </c>
      <c r="N159" s="57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7">
        <v>1400000</v>
      </c>
      <c r="W159" s="58">
        <v>0</v>
      </c>
      <c r="X159" s="57">
        <v>0</v>
      </c>
      <c r="Y159" s="59">
        <v>44251304</v>
      </c>
      <c r="Z159" s="58">
        <v>42851304</v>
      </c>
      <c r="AA159" s="57">
        <v>0</v>
      </c>
      <c r="AB159" s="57">
        <v>1400000</v>
      </c>
      <c r="AC159" s="60">
        <v>44251304</v>
      </c>
    </row>
    <row r="160" spans="1:29" s="10" customFormat="1" ht="12.75" customHeight="1">
      <c r="A160" s="27"/>
      <c r="B160" s="53" t="s">
        <v>365</v>
      </c>
      <c r="C160" s="54" t="s">
        <v>366</v>
      </c>
      <c r="D160" s="55">
        <v>0</v>
      </c>
      <c r="E160" s="56">
        <v>0</v>
      </c>
      <c r="F160" s="56">
        <v>0</v>
      </c>
      <c r="G160" s="56">
        <v>4281955</v>
      </c>
      <c r="H160" s="56">
        <v>15252045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7">
        <v>0</v>
      </c>
      <c r="W160" s="58">
        <v>0</v>
      </c>
      <c r="X160" s="57">
        <v>0</v>
      </c>
      <c r="Y160" s="59">
        <v>19534000</v>
      </c>
      <c r="Z160" s="58">
        <v>13898425</v>
      </c>
      <c r="AA160" s="57">
        <v>0</v>
      </c>
      <c r="AB160" s="57">
        <v>5635575</v>
      </c>
      <c r="AC160" s="60">
        <v>19534000</v>
      </c>
    </row>
    <row r="161" spans="1:29" s="10" customFormat="1" ht="12.75" customHeight="1">
      <c r="A161" s="27"/>
      <c r="B161" s="53" t="s">
        <v>367</v>
      </c>
      <c r="C161" s="54" t="s">
        <v>368</v>
      </c>
      <c r="D161" s="55">
        <v>3845351</v>
      </c>
      <c r="E161" s="56">
        <v>0</v>
      </c>
      <c r="F161" s="56">
        <v>1500000</v>
      </c>
      <c r="G161" s="56">
        <v>55100000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5880649</v>
      </c>
      <c r="N161" s="57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881000</v>
      </c>
      <c r="T161" s="56">
        <v>0</v>
      </c>
      <c r="U161" s="56">
        <v>0</v>
      </c>
      <c r="V161" s="57">
        <v>0</v>
      </c>
      <c r="W161" s="58">
        <v>0</v>
      </c>
      <c r="X161" s="57">
        <v>0</v>
      </c>
      <c r="Y161" s="59">
        <v>67207000</v>
      </c>
      <c r="Z161" s="58">
        <v>66326000</v>
      </c>
      <c r="AA161" s="57">
        <v>0</v>
      </c>
      <c r="AB161" s="57">
        <v>881000</v>
      </c>
      <c r="AC161" s="60">
        <v>67207000</v>
      </c>
    </row>
    <row r="162" spans="1:29" s="10" customFormat="1" ht="12.75" customHeight="1">
      <c r="A162" s="27"/>
      <c r="B162" s="53" t="s">
        <v>369</v>
      </c>
      <c r="C162" s="54" t="s">
        <v>370</v>
      </c>
      <c r="D162" s="55">
        <v>7325100</v>
      </c>
      <c r="E162" s="56">
        <v>0</v>
      </c>
      <c r="F162" s="56">
        <v>0</v>
      </c>
      <c r="G162" s="56">
        <v>740002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7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60500</v>
      </c>
      <c r="T162" s="56">
        <v>0</v>
      </c>
      <c r="U162" s="56">
        <v>0</v>
      </c>
      <c r="V162" s="57">
        <v>0</v>
      </c>
      <c r="W162" s="58">
        <v>0</v>
      </c>
      <c r="X162" s="57">
        <v>0</v>
      </c>
      <c r="Y162" s="59">
        <v>8125602</v>
      </c>
      <c r="Z162" s="58">
        <v>8065102</v>
      </c>
      <c r="AA162" s="57">
        <v>0</v>
      </c>
      <c r="AB162" s="57">
        <v>60500</v>
      </c>
      <c r="AC162" s="60">
        <v>8125602</v>
      </c>
    </row>
    <row r="163" spans="1:29" s="10" customFormat="1" ht="12.75" customHeight="1">
      <c r="A163" s="27"/>
      <c r="B163" s="53" t="s">
        <v>371</v>
      </c>
      <c r="C163" s="54" t="s">
        <v>372</v>
      </c>
      <c r="D163" s="55">
        <v>0</v>
      </c>
      <c r="E163" s="56">
        <v>0</v>
      </c>
      <c r="F163" s="56">
        <v>0</v>
      </c>
      <c r="G163" s="56">
        <v>6741739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7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200000</v>
      </c>
      <c r="T163" s="56">
        <v>0</v>
      </c>
      <c r="U163" s="56">
        <v>0</v>
      </c>
      <c r="V163" s="57">
        <v>0</v>
      </c>
      <c r="W163" s="58">
        <v>0</v>
      </c>
      <c r="X163" s="57">
        <v>0</v>
      </c>
      <c r="Y163" s="59">
        <v>6941739</v>
      </c>
      <c r="Z163" s="58">
        <v>6741739</v>
      </c>
      <c r="AA163" s="57">
        <v>0</v>
      </c>
      <c r="AB163" s="57">
        <v>200000</v>
      </c>
      <c r="AC163" s="60">
        <v>6941739</v>
      </c>
    </row>
    <row r="164" spans="1:29" s="10" customFormat="1" ht="12.75" customHeight="1">
      <c r="A164" s="27"/>
      <c r="B164" s="53" t="s">
        <v>373</v>
      </c>
      <c r="C164" s="54" t="s">
        <v>374</v>
      </c>
      <c r="D164" s="55">
        <v>0</v>
      </c>
      <c r="E164" s="56">
        <v>0</v>
      </c>
      <c r="F164" s="56">
        <v>7500000</v>
      </c>
      <c r="G164" s="56">
        <v>17434010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7">
        <v>0</v>
      </c>
      <c r="O164" s="56">
        <v>0</v>
      </c>
      <c r="P164" s="56">
        <v>0</v>
      </c>
      <c r="Q164" s="56">
        <v>0</v>
      </c>
      <c r="R164" s="56">
        <v>1</v>
      </c>
      <c r="S164" s="56">
        <v>0</v>
      </c>
      <c r="T164" s="56">
        <v>300000</v>
      </c>
      <c r="U164" s="56">
        <v>1</v>
      </c>
      <c r="V164" s="57">
        <v>1</v>
      </c>
      <c r="W164" s="58">
        <v>0</v>
      </c>
      <c r="X164" s="57">
        <v>0</v>
      </c>
      <c r="Y164" s="59">
        <v>25234013</v>
      </c>
      <c r="Z164" s="58">
        <v>24934000</v>
      </c>
      <c r="AA164" s="57">
        <v>9</v>
      </c>
      <c r="AB164" s="57">
        <v>300000</v>
      </c>
      <c r="AC164" s="60">
        <v>25234009</v>
      </c>
    </row>
    <row r="165" spans="1:29" s="10" customFormat="1" ht="12.75" customHeight="1">
      <c r="A165" s="27"/>
      <c r="B165" s="53" t="s">
        <v>375</v>
      </c>
      <c r="C165" s="54" t="s">
        <v>376</v>
      </c>
      <c r="D165" s="55">
        <v>9970850</v>
      </c>
      <c r="E165" s="56">
        <v>0</v>
      </c>
      <c r="F165" s="56">
        <v>3510000</v>
      </c>
      <c r="G165" s="56">
        <v>900000</v>
      </c>
      <c r="H165" s="56">
        <v>18000000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7">
        <v>0</v>
      </c>
      <c r="O165" s="56">
        <v>0</v>
      </c>
      <c r="P165" s="56">
        <v>75000</v>
      </c>
      <c r="Q165" s="56">
        <v>0</v>
      </c>
      <c r="R165" s="56">
        <v>150000</v>
      </c>
      <c r="S165" s="56">
        <v>0</v>
      </c>
      <c r="T165" s="56">
        <v>0</v>
      </c>
      <c r="U165" s="56">
        <v>530000</v>
      </c>
      <c r="V165" s="57">
        <v>200000</v>
      </c>
      <c r="W165" s="58">
        <v>0</v>
      </c>
      <c r="X165" s="57">
        <v>0</v>
      </c>
      <c r="Y165" s="59">
        <v>33335850</v>
      </c>
      <c r="Z165" s="58">
        <v>32380850</v>
      </c>
      <c r="AA165" s="57">
        <v>0</v>
      </c>
      <c r="AB165" s="57">
        <v>0</v>
      </c>
      <c r="AC165" s="60">
        <v>32380850</v>
      </c>
    </row>
    <row r="166" spans="1:29" s="10" customFormat="1" ht="12.75" customHeight="1">
      <c r="A166" s="27"/>
      <c r="B166" s="53" t="s">
        <v>377</v>
      </c>
      <c r="C166" s="54" t="s">
        <v>378</v>
      </c>
      <c r="D166" s="55">
        <v>12105998</v>
      </c>
      <c r="E166" s="56">
        <v>0</v>
      </c>
      <c r="F166" s="56">
        <v>7510002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7">
        <v>0</v>
      </c>
      <c r="O166" s="56">
        <v>0</v>
      </c>
      <c r="P166" s="56">
        <v>13</v>
      </c>
      <c r="Q166" s="56">
        <v>0</v>
      </c>
      <c r="R166" s="56">
        <v>0</v>
      </c>
      <c r="S166" s="56">
        <v>3</v>
      </c>
      <c r="T166" s="56">
        <v>10</v>
      </c>
      <c r="U166" s="56">
        <v>3</v>
      </c>
      <c r="V166" s="57">
        <v>11999981</v>
      </c>
      <c r="W166" s="58">
        <v>0</v>
      </c>
      <c r="X166" s="57">
        <v>0</v>
      </c>
      <c r="Y166" s="59">
        <v>31616010</v>
      </c>
      <c r="Z166" s="58">
        <v>19615994</v>
      </c>
      <c r="AA166" s="57">
        <v>11999981</v>
      </c>
      <c r="AB166" s="57">
        <v>25</v>
      </c>
      <c r="AC166" s="60">
        <v>31616000</v>
      </c>
    </row>
    <row r="167" spans="1:29" s="10" customFormat="1" ht="12.75" customHeight="1">
      <c r="A167" s="27"/>
      <c r="B167" s="53" t="s">
        <v>379</v>
      </c>
      <c r="C167" s="54" t="s">
        <v>380</v>
      </c>
      <c r="D167" s="55">
        <v>3702196</v>
      </c>
      <c r="E167" s="56">
        <v>0</v>
      </c>
      <c r="F167" s="56">
        <v>9000000</v>
      </c>
      <c r="G167" s="56">
        <v>82551000</v>
      </c>
      <c r="H167" s="56">
        <v>4313804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7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7">
        <v>0</v>
      </c>
      <c r="W167" s="58">
        <v>0</v>
      </c>
      <c r="X167" s="57">
        <v>0</v>
      </c>
      <c r="Y167" s="59">
        <v>99567000</v>
      </c>
      <c r="Z167" s="58">
        <v>99567000</v>
      </c>
      <c r="AA167" s="57">
        <v>0</v>
      </c>
      <c r="AB167" s="57">
        <v>0</v>
      </c>
      <c r="AC167" s="60">
        <v>99567000</v>
      </c>
    </row>
    <row r="168" spans="1:29" s="10" customFormat="1" ht="12.75" customHeight="1">
      <c r="A168" s="27"/>
      <c r="B168" s="53" t="s">
        <v>381</v>
      </c>
      <c r="C168" s="54" t="s">
        <v>382</v>
      </c>
      <c r="D168" s="55">
        <v>18962000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7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7">
        <v>0</v>
      </c>
      <c r="W168" s="58">
        <v>0</v>
      </c>
      <c r="X168" s="57">
        <v>0</v>
      </c>
      <c r="Y168" s="59">
        <v>18962000</v>
      </c>
      <c r="Z168" s="58">
        <v>18962000</v>
      </c>
      <c r="AA168" s="57">
        <v>0</v>
      </c>
      <c r="AB168" s="57">
        <v>0</v>
      </c>
      <c r="AC168" s="60">
        <v>18962000</v>
      </c>
    </row>
    <row r="169" spans="1:29" s="10" customFormat="1" ht="12.75" customHeight="1">
      <c r="A169" s="27"/>
      <c r="B169" s="53" t="s">
        <v>383</v>
      </c>
      <c r="C169" s="54" t="s">
        <v>384</v>
      </c>
      <c r="D169" s="55">
        <v>19871150</v>
      </c>
      <c r="E169" s="56">
        <v>0</v>
      </c>
      <c r="F169" s="56">
        <v>7800000</v>
      </c>
      <c r="G169" s="56">
        <v>200000</v>
      </c>
      <c r="H169" s="56">
        <v>0</v>
      </c>
      <c r="I169" s="56">
        <v>300000</v>
      </c>
      <c r="J169" s="56">
        <v>0</v>
      </c>
      <c r="K169" s="56">
        <v>0</v>
      </c>
      <c r="L169" s="56">
        <v>0</v>
      </c>
      <c r="M169" s="56">
        <v>0</v>
      </c>
      <c r="N169" s="57">
        <v>0</v>
      </c>
      <c r="O169" s="56">
        <v>0</v>
      </c>
      <c r="P169" s="56">
        <v>100000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7">
        <v>0</v>
      </c>
      <c r="W169" s="58">
        <v>0</v>
      </c>
      <c r="X169" s="57">
        <v>0</v>
      </c>
      <c r="Y169" s="59">
        <v>28271150</v>
      </c>
      <c r="Z169" s="58">
        <v>28271150</v>
      </c>
      <c r="AA169" s="57">
        <v>0</v>
      </c>
      <c r="AB169" s="57">
        <v>0</v>
      </c>
      <c r="AC169" s="60">
        <v>28271150</v>
      </c>
    </row>
    <row r="170" spans="1:29" s="10" customFormat="1" ht="12.75" customHeight="1">
      <c r="A170" s="27"/>
      <c r="B170" s="53" t="s">
        <v>385</v>
      </c>
      <c r="C170" s="54" t="s">
        <v>386</v>
      </c>
      <c r="D170" s="55">
        <v>0</v>
      </c>
      <c r="E170" s="56">
        <v>0</v>
      </c>
      <c r="F170" s="56">
        <v>5200000</v>
      </c>
      <c r="G170" s="56">
        <v>7835000</v>
      </c>
      <c r="H170" s="56">
        <v>18559000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7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7">
        <v>0</v>
      </c>
      <c r="W170" s="58">
        <v>0</v>
      </c>
      <c r="X170" s="57">
        <v>0</v>
      </c>
      <c r="Y170" s="59">
        <v>31594000</v>
      </c>
      <c r="Z170" s="58">
        <v>31594000</v>
      </c>
      <c r="AA170" s="57">
        <v>0</v>
      </c>
      <c r="AB170" s="57">
        <v>0</v>
      </c>
      <c r="AC170" s="60">
        <v>31594000</v>
      </c>
    </row>
    <row r="171" spans="1:29" s="10" customFormat="1" ht="12.75" customHeight="1">
      <c r="A171" s="27"/>
      <c r="B171" s="53" t="s">
        <v>387</v>
      </c>
      <c r="C171" s="54" t="s">
        <v>388</v>
      </c>
      <c r="D171" s="55">
        <v>8000000</v>
      </c>
      <c r="E171" s="56">
        <v>0</v>
      </c>
      <c r="F171" s="56">
        <v>20000003</v>
      </c>
      <c r="G171" s="56">
        <v>3</v>
      </c>
      <c r="H171" s="56">
        <v>23524000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7">
        <v>0</v>
      </c>
      <c r="O171" s="56">
        <v>0</v>
      </c>
      <c r="P171" s="56">
        <v>2</v>
      </c>
      <c r="Q171" s="56">
        <v>0</v>
      </c>
      <c r="R171" s="56">
        <v>0</v>
      </c>
      <c r="S171" s="56">
        <v>100000</v>
      </c>
      <c r="T171" s="56">
        <v>400000</v>
      </c>
      <c r="U171" s="56">
        <v>0</v>
      </c>
      <c r="V171" s="57">
        <v>0</v>
      </c>
      <c r="W171" s="58">
        <v>0</v>
      </c>
      <c r="X171" s="57">
        <v>0</v>
      </c>
      <c r="Y171" s="59">
        <v>52024008</v>
      </c>
      <c r="Z171" s="58">
        <v>51524005</v>
      </c>
      <c r="AA171" s="57">
        <v>0</v>
      </c>
      <c r="AB171" s="57">
        <v>500001</v>
      </c>
      <c r="AC171" s="60">
        <v>52024006</v>
      </c>
    </row>
    <row r="172" spans="1:29" s="10" customFormat="1" ht="12.75" customHeight="1">
      <c r="A172" s="27"/>
      <c r="B172" s="53" t="s">
        <v>389</v>
      </c>
      <c r="C172" s="54" t="s">
        <v>390</v>
      </c>
      <c r="D172" s="55">
        <v>0</v>
      </c>
      <c r="E172" s="56">
        <v>0</v>
      </c>
      <c r="F172" s="56">
        <v>1920000</v>
      </c>
      <c r="G172" s="56">
        <v>22293650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7">
        <v>0</v>
      </c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3149786</v>
      </c>
      <c r="U172" s="56">
        <v>0</v>
      </c>
      <c r="V172" s="57">
        <v>0</v>
      </c>
      <c r="W172" s="58">
        <v>0</v>
      </c>
      <c r="X172" s="57">
        <v>0</v>
      </c>
      <c r="Y172" s="59">
        <v>27363436</v>
      </c>
      <c r="Z172" s="58">
        <v>24213650</v>
      </c>
      <c r="AA172" s="57">
        <v>0</v>
      </c>
      <c r="AB172" s="57">
        <v>3149786</v>
      </c>
      <c r="AC172" s="60">
        <v>27363436</v>
      </c>
    </row>
    <row r="173" spans="1:29" s="10" customFormat="1" ht="12.75" customHeight="1">
      <c r="A173" s="27"/>
      <c r="B173" s="53" t="s">
        <v>391</v>
      </c>
      <c r="C173" s="54" t="s">
        <v>392</v>
      </c>
      <c r="D173" s="55">
        <v>400000</v>
      </c>
      <c r="E173" s="56">
        <v>0</v>
      </c>
      <c r="F173" s="56">
        <v>3000000</v>
      </c>
      <c r="G173" s="56">
        <v>7807519</v>
      </c>
      <c r="H173" s="56">
        <v>2402669</v>
      </c>
      <c r="I173" s="56">
        <v>0</v>
      </c>
      <c r="J173" s="56">
        <v>0</v>
      </c>
      <c r="K173" s="56">
        <v>0</v>
      </c>
      <c r="L173" s="56">
        <v>0</v>
      </c>
      <c r="M173" s="56">
        <v>10089812</v>
      </c>
      <c r="N173" s="57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7">
        <v>0</v>
      </c>
      <c r="W173" s="58">
        <v>0</v>
      </c>
      <c r="X173" s="57">
        <v>0</v>
      </c>
      <c r="Y173" s="59">
        <v>23700000</v>
      </c>
      <c r="Z173" s="58">
        <v>23700000</v>
      </c>
      <c r="AA173" s="57">
        <v>0</v>
      </c>
      <c r="AB173" s="57">
        <v>0</v>
      </c>
      <c r="AC173" s="60">
        <v>23700000</v>
      </c>
    </row>
    <row r="174" spans="1:29" s="10" customFormat="1" ht="12.75" customHeight="1">
      <c r="A174" s="27"/>
      <c r="B174" s="53" t="s">
        <v>393</v>
      </c>
      <c r="C174" s="54" t="s">
        <v>394</v>
      </c>
      <c r="D174" s="55">
        <v>0</v>
      </c>
      <c r="E174" s="56">
        <v>0</v>
      </c>
      <c r="F174" s="56">
        <v>6000000</v>
      </c>
      <c r="G174" s="56">
        <v>22881000</v>
      </c>
      <c r="H174" s="56">
        <v>50280</v>
      </c>
      <c r="I174" s="56">
        <v>5000</v>
      </c>
      <c r="J174" s="56">
        <v>0</v>
      </c>
      <c r="K174" s="56">
        <v>0</v>
      </c>
      <c r="L174" s="56">
        <v>0</v>
      </c>
      <c r="M174" s="56">
        <v>2018000</v>
      </c>
      <c r="N174" s="57">
        <v>0</v>
      </c>
      <c r="O174" s="56">
        <v>0</v>
      </c>
      <c r="P174" s="56">
        <v>0</v>
      </c>
      <c r="Q174" s="56">
        <v>0</v>
      </c>
      <c r="R174" s="56">
        <v>50000</v>
      </c>
      <c r="S174" s="56">
        <v>350000</v>
      </c>
      <c r="T174" s="56">
        <v>1200000</v>
      </c>
      <c r="U174" s="56">
        <v>0</v>
      </c>
      <c r="V174" s="57">
        <v>0</v>
      </c>
      <c r="W174" s="58">
        <v>0</v>
      </c>
      <c r="X174" s="57">
        <v>0</v>
      </c>
      <c r="Y174" s="59">
        <v>32554280</v>
      </c>
      <c r="Z174" s="58">
        <v>22881000</v>
      </c>
      <c r="AA174" s="57">
        <v>0</v>
      </c>
      <c r="AB174" s="57">
        <v>9673280</v>
      </c>
      <c r="AC174" s="60">
        <v>32554280</v>
      </c>
    </row>
    <row r="175" spans="1:29" s="10" customFormat="1" ht="12.75" customHeight="1">
      <c r="A175" s="27"/>
      <c r="B175" s="53" t="s">
        <v>395</v>
      </c>
      <c r="C175" s="54" t="s">
        <v>396</v>
      </c>
      <c r="D175" s="55">
        <v>0</v>
      </c>
      <c r="E175" s="56">
        <v>0</v>
      </c>
      <c r="F175" s="56">
        <v>2000000</v>
      </c>
      <c r="G175" s="56">
        <v>8000000</v>
      </c>
      <c r="H175" s="56">
        <v>0</v>
      </c>
      <c r="I175" s="56">
        <v>8020000</v>
      </c>
      <c r="J175" s="56">
        <v>0</v>
      </c>
      <c r="K175" s="56">
        <v>0</v>
      </c>
      <c r="L175" s="56">
        <v>0</v>
      </c>
      <c r="M175" s="56">
        <v>0</v>
      </c>
      <c r="N175" s="57">
        <v>0</v>
      </c>
      <c r="O175" s="56">
        <v>0</v>
      </c>
      <c r="P175" s="56">
        <v>2000000</v>
      </c>
      <c r="Q175" s="56">
        <v>0</v>
      </c>
      <c r="R175" s="56">
        <v>0</v>
      </c>
      <c r="S175" s="56">
        <v>0</v>
      </c>
      <c r="T175" s="56">
        <v>1359000</v>
      </c>
      <c r="U175" s="56">
        <v>0</v>
      </c>
      <c r="V175" s="57">
        <v>1280000</v>
      </c>
      <c r="W175" s="58">
        <v>0</v>
      </c>
      <c r="X175" s="57">
        <v>0</v>
      </c>
      <c r="Y175" s="59">
        <v>22659000</v>
      </c>
      <c r="Z175" s="58">
        <v>18020000</v>
      </c>
      <c r="AA175" s="57">
        <v>0</v>
      </c>
      <c r="AB175" s="57">
        <v>3639000</v>
      </c>
      <c r="AC175" s="60">
        <v>21659000</v>
      </c>
    </row>
    <row r="176" spans="1:29" s="10" customFormat="1" ht="12.75" customHeight="1">
      <c r="A176" s="27"/>
      <c r="B176" s="53" t="s">
        <v>397</v>
      </c>
      <c r="C176" s="54" t="s">
        <v>398</v>
      </c>
      <c r="D176" s="55">
        <v>10160304</v>
      </c>
      <c r="E176" s="56">
        <v>0</v>
      </c>
      <c r="F176" s="56">
        <v>15617391</v>
      </c>
      <c r="G176" s="56">
        <v>4643913</v>
      </c>
      <c r="H176" s="56">
        <v>40438260</v>
      </c>
      <c r="I176" s="56">
        <v>0</v>
      </c>
      <c r="J176" s="56">
        <v>0</v>
      </c>
      <c r="K176" s="56">
        <v>0</v>
      </c>
      <c r="L176" s="56">
        <v>250000</v>
      </c>
      <c r="M176" s="56">
        <v>11447261</v>
      </c>
      <c r="N176" s="57">
        <v>0</v>
      </c>
      <c r="O176" s="56">
        <v>0</v>
      </c>
      <c r="P176" s="56">
        <v>4305000</v>
      </c>
      <c r="Q176" s="56">
        <v>0</v>
      </c>
      <c r="R176" s="56">
        <v>5080000</v>
      </c>
      <c r="S176" s="56">
        <v>2734000</v>
      </c>
      <c r="T176" s="56">
        <v>4191000</v>
      </c>
      <c r="U176" s="56">
        <v>1261500</v>
      </c>
      <c r="V176" s="57">
        <v>13808000</v>
      </c>
      <c r="W176" s="58">
        <v>0</v>
      </c>
      <c r="X176" s="57">
        <v>0</v>
      </c>
      <c r="Y176" s="59">
        <v>113936629</v>
      </c>
      <c r="Z176" s="58">
        <v>61665329</v>
      </c>
      <c r="AA176" s="57">
        <v>5000000</v>
      </c>
      <c r="AB176" s="57">
        <v>47271300</v>
      </c>
      <c r="AC176" s="60">
        <v>113936629</v>
      </c>
    </row>
    <row r="177" spans="1:29" s="10" customFormat="1" ht="12.75" customHeight="1">
      <c r="A177" s="27"/>
      <c r="B177" s="53" t="s">
        <v>91</v>
      </c>
      <c r="C177" s="54" t="s">
        <v>92</v>
      </c>
      <c r="D177" s="55">
        <v>33000000</v>
      </c>
      <c r="E177" s="56">
        <v>0</v>
      </c>
      <c r="F177" s="56">
        <v>25658000</v>
      </c>
      <c r="G177" s="56">
        <v>8000000</v>
      </c>
      <c r="H177" s="56">
        <v>65898000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7">
        <v>0</v>
      </c>
      <c r="O177" s="56">
        <v>1500000</v>
      </c>
      <c r="P177" s="56">
        <v>0</v>
      </c>
      <c r="Q177" s="56">
        <v>0</v>
      </c>
      <c r="R177" s="56">
        <v>14400000</v>
      </c>
      <c r="S177" s="56">
        <v>2000000</v>
      </c>
      <c r="T177" s="56">
        <v>2000000</v>
      </c>
      <c r="U177" s="56">
        <v>0</v>
      </c>
      <c r="V177" s="57">
        <v>2000000</v>
      </c>
      <c r="W177" s="58">
        <v>0</v>
      </c>
      <c r="X177" s="57">
        <v>0</v>
      </c>
      <c r="Y177" s="59">
        <v>154456000</v>
      </c>
      <c r="Z177" s="58">
        <v>130956000</v>
      </c>
      <c r="AA177" s="57">
        <v>0</v>
      </c>
      <c r="AB177" s="57">
        <v>23500000</v>
      </c>
      <c r="AC177" s="60">
        <v>154456000</v>
      </c>
    </row>
    <row r="178" spans="1:29" s="10" customFormat="1" ht="12.75" customHeight="1">
      <c r="A178" s="27"/>
      <c r="B178" s="53" t="s">
        <v>399</v>
      </c>
      <c r="C178" s="54" t="s">
        <v>400</v>
      </c>
      <c r="D178" s="55">
        <v>2663980</v>
      </c>
      <c r="E178" s="56">
        <v>0</v>
      </c>
      <c r="F178" s="56">
        <v>13870972</v>
      </c>
      <c r="G178" s="56">
        <v>2887048</v>
      </c>
      <c r="H178" s="56">
        <v>7000000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7">
        <v>0</v>
      </c>
      <c r="O178" s="56">
        <v>0</v>
      </c>
      <c r="P178" s="56">
        <v>0</v>
      </c>
      <c r="Q178" s="56">
        <v>0</v>
      </c>
      <c r="R178" s="56">
        <v>50000</v>
      </c>
      <c r="S178" s="56">
        <v>200000</v>
      </c>
      <c r="T178" s="56">
        <v>0</v>
      </c>
      <c r="U178" s="56">
        <v>0</v>
      </c>
      <c r="V178" s="57">
        <v>0</v>
      </c>
      <c r="W178" s="58">
        <v>0</v>
      </c>
      <c r="X178" s="57">
        <v>0</v>
      </c>
      <c r="Y178" s="59">
        <v>26672000</v>
      </c>
      <c r="Z178" s="58">
        <v>26422000</v>
      </c>
      <c r="AA178" s="57">
        <v>0</v>
      </c>
      <c r="AB178" s="57">
        <v>250000</v>
      </c>
      <c r="AC178" s="60">
        <v>26672000</v>
      </c>
    </row>
    <row r="179" spans="1:29" s="10" customFormat="1" ht="12.75" customHeight="1">
      <c r="A179" s="27"/>
      <c r="B179" s="53" t="s">
        <v>401</v>
      </c>
      <c r="C179" s="54" t="s">
        <v>402</v>
      </c>
      <c r="D179" s="55">
        <v>0</v>
      </c>
      <c r="E179" s="56">
        <v>0</v>
      </c>
      <c r="F179" s="56">
        <v>0</v>
      </c>
      <c r="G179" s="56">
        <v>32340000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7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7">
        <v>0</v>
      </c>
      <c r="W179" s="58">
        <v>0</v>
      </c>
      <c r="X179" s="57">
        <v>0</v>
      </c>
      <c r="Y179" s="59">
        <v>32340000</v>
      </c>
      <c r="Z179" s="58">
        <v>32340000</v>
      </c>
      <c r="AA179" s="57">
        <v>0</v>
      </c>
      <c r="AB179" s="57">
        <v>0</v>
      </c>
      <c r="AC179" s="60">
        <v>32340000</v>
      </c>
    </row>
    <row r="180" spans="1:29" s="10" customFormat="1" ht="12.75" customHeight="1">
      <c r="A180" s="27"/>
      <c r="B180" s="53" t="s">
        <v>403</v>
      </c>
      <c r="C180" s="54" t="s">
        <v>404</v>
      </c>
      <c r="D180" s="55">
        <v>0</v>
      </c>
      <c r="E180" s="56">
        <v>0</v>
      </c>
      <c r="F180" s="56">
        <v>14396066</v>
      </c>
      <c r="G180" s="56">
        <v>23434214</v>
      </c>
      <c r="H180" s="56">
        <v>27851934</v>
      </c>
      <c r="I180" s="56">
        <v>0</v>
      </c>
      <c r="J180" s="56">
        <v>0</v>
      </c>
      <c r="K180" s="56">
        <v>0</v>
      </c>
      <c r="L180" s="56">
        <v>0</v>
      </c>
      <c r="M180" s="56">
        <v>3000000</v>
      </c>
      <c r="N180" s="57">
        <v>0</v>
      </c>
      <c r="O180" s="56">
        <v>0</v>
      </c>
      <c r="P180" s="56">
        <v>0</v>
      </c>
      <c r="Q180" s="56">
        <v>0</v>
      </c>
      <c r="R180" s="56">
        <v>4000000</v>
      </c>
      <c r="S180" s="56">
        <v>0</v>
      </c>
      <c r="T180" s="56">
        <v>0</v>
      </c>
      <c r="U180" s="56">
        <v>2300000</v>
      </c>
      <c r="V180" s="57">
        <v>18100000</v>
      </c>
      <c r="W180" s="58">
        <v>0</v>
      </c>
      <c r="X180" s="57">
        <v>0</v>
      </c>
      <c r="Y180" s="59">
        <v>93082214</v>
      </c>
      <c r="Z180" s="58">
        <v>61082214</v>
      </c>
      <c r="AA180" s="57">
        <v>0</v>
      </c>
      <c r="AB180" s="57">
        <v>32000000</v>
      </c>
      <c r="AC180" s="60">
        <v>93082214</v>
      </c>
    </row>
    <row r="181" spans="1:29" s="10" customFormat="1" ht="12.75" customHeight="1">
      <c r="A181" s="27"/>
      <c r="B181" s="53" t="s">
        <v>405</v>
      </c>
      <c r="C181" s="54" t="s">
        <v>406</v>
      </c>
      <c r="D181" s="55">
        <v>23007078</v>
      </c>
      <c r="E181" s="56">
        <v>0</v>
      </c>
      <c r="F181" s="56">
        <v>0</v>
      </c>
      <c r="G181" s="56">
        <v>61112775</v>
      </c>
      <c r="H181" s="56">
        <v>7765636</v>
      </c>
      <c r="I181" s="56">
        <v>0</v>
      </c>
      <c r="J181" s="56">
        <v>0</v>
      </c>
      <c r="K181" s="56">
        <v>0</v>
      </c>
      <c r="L181" s="56">
        <v>0</v>
      </c>
      <c r="M181" s="56">
        <v>5682120</v>
      </c>
      <c r="N181" s="57">
        <v>0</v>
      </c>
      <c r="O181" s="56">
        <v>0</v>
      </c>
      <c r="P181" s="56">
        <v>630000</v>
      </c>
      <c r="Q181" s="56">
        <v>0</v>
      </c>
      <c r="R181" s="56">
        <v>107341</v>
      </c>
      <c r="S181" s="56">
        <v>817000</v>
      </c>
      <c r="T181" s="56">
        <v>200000</v>
      </c>
      <c r="U181" s="56">
        <v>2305635</v>
      </c>
      <c r="V181" s="57">
        <v>4270000</v>
      </c>
      <c r="W181" s="58">
        <v>0</v>
      </c>
      <c r="X181" s="57">
        <v>0</v>
      </c>
      <c r="Y181" s="59">
        <v>105897585</v>
      </c>
      <c r="Z181" s="58">
        <v>91885489</v>
      </c>
      <c r="AA181" s="57">
        <v>0</v>
      </c>
      <c r="AB181" s="57">
        <v>14012096</v>
      </c>
      <c r="AC181" s="60">
        <v>105897585</v>
      </c>
    </row>
    <row r="182" spans="1:29" s="10" customFormat="1" ht="12.75" customHeight="1">
      <c r="A182" s="27"/>
      <c r="B182" s="53" t="s">
        <v>407</v>
      </c>
      <c r="C182" s="54" t="s">
        <v>408</v>
      </c>
      <c r="D182" s="55">
        <v>15615684</v>
      </c>
      <c r="E182" s="56">
        <v>0</v>
      </c>
      <c r="F182" s="56">
        <v>38985000</v>
      </c>
      <c r="G182" s="56">
        <v>40000008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34738320</v>
      </c>
      <c r="N182" s="57">
        <v>0</v>
      </c>
      <c r="O182" s="56">
        <v>0</v>
      </c>
      <c r="P182" s="56">
        <v>500004</v>
      </c>
      <c r="Q182" s="56">
        <v>0</v>
      </c>
      <c r="R182" s="56">
        <v>99996</v>
      </c>
      <c r="S182" s="56">
        <v>249996</v>
      </c>
      <c r="T182" s="56">
        <v>1099992</v>
      </c>
      <c r="U182" s="56">
        <v>200004</v>
      </c>
      <c r="V182" s="57">
        <v>0</v>
      </c>
      <c r="W182" s="58">
        <v>0</v>
      </c>
      <c r="X182" s="57">
        <v>0</v>
      </c>
      <c r="Y182" s="59">
        <v>131489004</v>
      </c>
      <c r="Z182" s="58">
        <v>129339012</v>
      </c>
      <c r="AA182" s="57">
        <v>0</v>
      </c>
      <c r="AB182" s="57">
        <v>2149992</v>
      </c>
      <c r="AC182" s="60">
        <v>131489004</v>
      </c>
    </row>
    <row r="183" spans="1:29" s="10" customFormat="1" ht="12.75" customHeight="1">
      <c r="A183" s="27"/>
      <c r="B183" s="53" t="s">
        <v>409</v>
      </c>
      <c r="C183" s="54" t="s">
        <v>410</v>
      </c>
      <c r="D183" s="55">
        <v>0</v>
      </c>
      <c r="E183" s="56">
        <v>0</v>
      </c>
      <c r="F183" s="56">
        <v>42500000</v>
      </c>
      <c r="G183" s="56">
        <v>26803000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7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7">
        <v>0</v>
      </c>
      <c r="W183" s="58">
        <v>0</v>
      </c>
      <c r="X183" s="57">
        <v>0</v>
      </c>
      <c r="Y183" s="59">
        <v>69303000</v>
      </c>
      <c r="Z183" s="58">
        <v>49803000</v>
      </c>
      <c r="AA183" s="57">
        <v>0</v>
      </c>
      <c r="AB183" s="57">
        <v>0</v>
      </c>
      <c r="AC183" s="60">
        <v>49803000</v>
      </c>
    </row>
    <row r="184" spans="1:29" s="10" customFormat="1" ht="12.75" customHeight="1">
      <c r="A184" s="27"/>
      <c r="B184" s="53" t="s">
        <v>411</v>
      </c>
      <c r="C184" s="54" t="s">
        <v>412</v>
      </c>
      <c r="D184" s="55">
        <v>26000000</v>
      </c>
      <c r="E184" s="56">
        <v>0</v>
      </c>
      <c r="F184" s="56">
        <v>11000000</v>
      </c>
      <c r="G184" s="56">
        <v>90288600</v>
      </c>
      <c r="H184" s="56">
        <v>59400000</v>
      </c>
      <c r="I184" s="56">
        <v>0</v>
      </c>
      <c r="J184" s="56">
        <v>0</v>
      </c>
      <c r="K184" s="56">
        <v>0</v>
      </c>
      <c r="L184" s="56">
        <v>0</v>
      </c>
      <c r="M184" s="56">
        <v>6339994</v>
      </c>
      <c r="N184" s="57">
        <v>0</v>
      </c>
      <c r="O184" s="56">
        <v>0</v>
      </c>
      <c r="P184" s="56">
        <v>18375000</v>
      </c>
      <c r="Q184" s="56">
        <v>0</v>
      </c>
      <c r="R184" s="56">
        <v>0</v>
      </c>
      <c r="S184" s="56">
        <v>0</v>
      </c>
      <c r="T184" s="56">
        <v>1596000</v>
      </c>
      <c r="U184" s="56">
        <v>0</v>
      </c>
      <c r="V184" s="57">
        <v>2800000</v>
      </c>
      <c r="W184" s="58">
        <v>0</v>
      </c>
      <c r="X184" s="57">
        <v>0</v>
      </c>
      <c r="Y184" s="59">
        <v>215799594</v>
      </c>
      <c r="Z184" s="58">
        <v>192688600</v>
      </c>
      <c r="AA184" s="57">
        <v>0</v>
      </c>
      <c r="AB184" s="57">
        <v>0</v>
      </c>
      <c r="AC184" s="60">
        <v>192688600</v>
      </c>
    </row>
    <row r="185" spans="1:29" s="10" customFormat="1" ht="12.75" customHeight="1">
      <c r="A185" s="27"/>
      <c r="B185" s="53" t="s">
        <v>93</v>
      </c>
      <c r="C185" s="54" t="s">
        <v>94</v>
      </c>
      <c r="D185" s="55">
        <v>62600000</v>
      </c>
      <c r="E185" s="56">
        <v>0</v>
      </c>
      <c r="F185" s="56">
        <v>22897150</v>
      </c>
      <c r="G185" s="56">
        <v>97400000</v>
      </c>
      <c r="H185" s="56">
        <v>65810000</v>
      </c>
      <c r="I185" s="56">
        <v>0</v>
      </c>
      <c r="J185" s="56">
        <v>0</v>
      </c>
      <c r="K185" s="56">
        <v>0</v>
      </c>
      <c r="L185" s="56">
        <v>0</v>
      </c>
      <c r="M185" s="56">
        <v>32775267</v>
      </c>
      <c r="N185" s="57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7">
        <v>0</v>
      </c>
      <c r="W185" s="58">
        <v>0</v>
      </c>
      <c r="X185" s="57">
        <v>0</v>
      </c>
      <c r="Y185" s="59">
        <v>281482417</v>
      </c>
      <c r="Z185" s="58">
        <v>281482417</v>
      </c>
      <c r="AA185" s="57">
        <v>0</v>
      </c>
      <c r="AB185" s="57">
        <v>0</v>
      </c>
      <c r="AC185" s="60">
        <v>281482417</v>
      </c>
    </row>
    <row r="186" spans="1:29" s="10" customFormat="1" ht="12.75" customHeight="1">
      <c r="A186" s="27"/>
      <c r="B186" s="53" t="s">
        <v>95</v>
      </c>
      <c r="C186" s="54" t="s">
        <v>96</v>
      </c>
      <c r="D186" s="55">
        <v>264530236</v>
      </c>
      <c r="E186" s="56">
        <v>3300000</v>
      </c>
      <c r="F186" s="56">
        <v>38800000</v>
      </c>
      <c r="G186" s="56">
        <v>142300000</v>
      </c>
      <c r="H186" s="56">
        <v>52300000</v>
      </c>
      <c r="I186" s="56">
        <v>0</v>
      </c>
      <c r="J186" s="56">
        <v>0</v>
      </c>
      <c r="K186" s="56">
        <v>0</v>
      </c>
      <c r="L186" s="56">
        <v>0</v>
      </c>
      <c r="M186" s="56">
        <v>8870000</v>
      </c>
      <c r="N186" s="57">
        <v>0</v>
      </c>
      <c r="O186" s="56">
        <v>550000</v>
      </c>
      <c r="P186" s="56">
        <v>25614000</v>
      </c>
      <c r="Q186" s="56">
        <v>0</v>
      </c>
      <c r="R186" s="56">
        <v>28000000</v>
      </c>
      <c r="S186" s="56">
        <v>2949040</v>
      </c>
      <c r="T186" s="56">
        <v>8791221</v>
      </c>
      <c r="U186" s="56">
        <v>2900000</v>
      </c>
      <c r="V186" s="57">
        <v>30500000</v>
      </c>
      <c r="W186" s="58">
        <v>2000000</v>
      </c>
      <c r="X186" s="57">
        <v>0</v>
      </c>
      <c r="Y186" s="59">
        <v>611404497</v>
      </c>
      <c r="Z186" s="58">
        <v>459085997</v>
      </c>
      <c r="AA186" s="57">
        <v>95000000</v>
      </c>
      <c r="AB186" s="57">
        <v>57318500</v>
      </c>
      <c r="AC186" s="60">
        <v>611404497</v>
      </c>
    </row>
    <row r="187" spans="1:29" s="10" customFormat="1" ht="12.75" customHeight="1">
      <c r="A187" s="27"/>
      <c r="B187" s="53" t="s">
        <v>413</v>
      </c>
      <c r="C187" s="54" t="s">
        <v>414</v>
      </c>
      <c r="D187" s="55">
        <v>9096549</v>
      </c>
      <c r="E187" s="56">
        <v>9668513</v>
      </c>
      <c r="F187" s="56">
        <v>0</v>
      </c>
      <c r="G187" s="56">
        <v>1402741</v>
      </c>
      <c r="H187" s="56">
        <v>13744347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7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7">
        <v>0</v>
      </c>
      <c r="W187" s="58">
        <v>0</v>
      </c>
      <c r="X187" s="57">
        <v>0</v>
      </c>
      <c r="Y187" s="59">
        <v>33912150</v>
      </c>
      <c r="Z187" s="58">
        <v>0</v>
      </c>
      <c r="AA187" s="57">
        <v>0</v>
      </c>
      <c r="AB187" s="57">
        <v>0</v>
      </c>
      <c r="AC187" s="60">
        <v>0</v>
      </c>
    </row>
    <row r="188" spans="1:29" s="10" customFormat="1" ht="12.75" customHeight="1">
      <c r="A188" s="27"/>
      <c r="B188" s="53" t="s">
        <v>415</v>
      </c>
      <c r="C188" s="54" t="s">
        <v>416</v>
      </c>
      <c r="D188" s="55">
        <v>60981783</v>
      </c>
      <c r="E188" s="56">
        <v>0</v>
      </c>
      <c r="F188" s="56">
        <v>12265740</v>
      </c>
      <c r="G188" s="56">
        <v>83272366</v>
      </c>
      <c r="H188" s="56">
        <v>25887357</v>
      </c>
      <c r="I188" s="56">
        <v>3000000</v>
      </c>
      <c r="J188" s="56">
        <v>0</v>
      </c>
      <c r="K188" s="56">
        <v>0</v>
      </c>
      <c r="L188" s="56">
        <v>0</v>
      </c>
      <c r="M188" s="56">
        <v>17087987</v>
      </c>
      <c r="N188" s="57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300000</v>
      </c>
      <c r="U188" s="56">
        <v>700000</v>
      </c>
      <c r="V188" s="57">
        <v>0</v>
      </c>
      <c r="W188" s="58">
        <v>0</v>
      </c>
      <c r="X188" s="57">
        <v>0</v>
      </c>
      <c r="Y188" s="59">
        <v>203495233</v>
      </c>
      <c r="Z188" s="58">
        <v>202495233</v>
      </c>
      <c r="AA188" s="57">
        <v>0</v>
      </c>
      <c r="AB188" s="57">
        <v>1000000</v>
      </c>
      <c r="AC188" s="60">
        <v>203495233</v>
      </c>
    </row>
    <row r="189" spans="1:29" s="10" customFormat="1" ht="12.75" customHeight="1">
      <c r="A189" s="27"/>
      <c r="B189" s="53" t="s">
        <v>417</v>
      </c>
      <c r="C189" s="54" t="s">
        <v>418</v>
      </c>
      <c r="D189" s="55">
        <v>12934400</v>
      </c>
      <c r="E189" s="56">
        <v>0</v>
      </c>
      <c r="F189" s="56">
        <v>0</v>
      </c>
      <c r="G189" s="56">
        <v>0</v>
      </c>
      <c r="H189" s="56">
        <v>480000</v>
      </c>
      <c r="I189" s="56">
        <v>0</v>
      </c>
      <c r="J189" s="56">
        <v>0</v>
      </c>
      <c r="K189" s="56">
        <v>0</v>
      </c>
      <c r="L189" s="56">
        <v>0</v>
      </c>
      <c r="M189" s="56">
        <v>16728400</v>
      </c>
      <c r="N189" s="57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810000</v>
      </c>
      <c r="T189" s="56">
        <v>1438000</v>
      </c>
      <c r="U189" s="56">
        <v>350000</v>
      </c>
      <c r="V189" s="57">
        <v>0</v>
      </c>
      <c r="W189" s="58">
        <v>0</v>
      </c>
      <c r="X189" s="57">
        <v>0</v>
      </c>
      <c r="Y189" s="59">
        <v>32740800</v>
      </c>
      <c r="Z189" s="58">
        <v>28712800</v>
      </c>
      <c r="AA189" s="57">
        <v>0</v>
      </c>
      <c r="AB189" s="57">
        <v>2248000</v>
      </c>
      <c r="AC189" s="60">
        <v>30960800</v>
      </c>
    </row>
    <row r="190" spans="1:29" s="10" customFormat="1" ht="12.75" customHeight="1">
      <c r="A190" s="27"/>
      <c r="B190" s="53" t="s">
        <v>419</v>
      </c>
      <c r="C190" s="54" t="s">
        <v>420</v>
      </c>
      <c r="D190" s="55">
        <v>1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7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7">
        <v>0</v>
      </c>
      <c r="W190" s="58">
        <v>0</v>
      </c>
      <c r="X190" s="57">
        <v>0</v>
      </c>
      <c r="Y190" s="59">
        <v>1</v>
      </c>
      <c r="Z190" s="58">
        <v>1</v>
      </c>
      <c r="AA190" s="57">
        <v>0</v>
      </c>
      <c r="AB190" s="57">
        <v>0</v>
      </c>
      <c r="AC190" s="60">
        <v>1</v>
      </c>
    </row>
    <row r="191" spans="1:29" s="10" customFormat="1" ht="12.75" customHeight="1">
      <c r="A191" s="27"/>
      <c r="B191" s="53" t="s">
        <v>421</v>
      </c>
      <c r="C191" s="54" t="s">
        <v>422</v>
      </c>
      <c r="D191" s="55">
        <v>37366164</v>
      </c>
      <c r="E191" s="56">
        <v>0</v>
      </c>
      <c r="F191" s="56">
        <v>10749996</v>
      </c>
      <c r="G191" s="56">
        <v>0</v>
      </c>
      <c r="H191" s="56">
        <v>0</v>
      </c>
      <c r="I191" s="56">
        <v>6851652</v>
      </c>
      <c r="J191" s="56">
        <v>0</v>
      </c>
      <c r="K191" s="56">
        <v>0</v>
      </c>
      <c r="L191" s="56">
        <v>0</v>
      </c>
      <c r="M191" s="56">
        <v>28905000</v>
      </c>
      <c r="N191" s="57">
        <v>0</v>
      </c>
      <c r="O191" s="56">
        <v>0</v>
      </c>
      <c r="P191" s="56">
        <v>7599996</v>
      </c>
      <c r="Q191" s="56">
        <v>0</v>
      </c>
      <c r="R191" s="56">
        <v>120000</v>
      </c>
      <c r="S191" s="56">
        <v>1170000</v>
      </c>
      <c r="T191" s="56">
        <v>3699000</v>
      </c>
      <c r="U191" s="56">
        <v>7598016</v>
      </c>
      <c r="V191" s="57">
        <v>4670004</v>
      </c>
      <c r="W191" s="58">
        <v>0</v>
      </c>
      <c r="X191" s="57">
        <v>0</v>
      </c>
      <c r="Y191" s="59">
        <v>108729828</v>
      </c>
      <c r="Z191" s="58">
        <v>81392820</v>
      </c>
      <c r="AA191" s="57">
        <v>0</v>
      </c>
      <c r="AB191" s="57">
        <v>0</v>
      </c>
      <c r="AC191" s="60">
        <v>81392820</v>
      </c>
    </row>
    <row r="192" spans="1:29" s="10" customFormat="1" ht="12.75" customHeight="1">
      <c r="A192" s="27"/>
      <c r="B192" s="53" t="s">
        <v>423</v>
      </c>
      <c r="C192" s="54" t="s">
        <v>424</v>
      </c>
      <c r="D192" s="55">
        <v>18473350</v>
      </c>
      <c r="E192" s="56">
        <v>0</v>
      </c>
      <c r="F192" s="56">
        <v>1500000</v>
      </c>
      <c r="G192" s="56">
        <v>3100000</v>
      </c>
      <c r="H192" s="56">
        <v>23513857</v>
      </c>
      <c r="I192" s="56">
        <v>1500000</v>
      </c>
      <c r="J192" s="56">
        <v>0</v>
      </c>
      <c r="K192" s="56">
        <v>0</v>
      </c>
      <c r="L192" s="56">
        <v>0</v>
      </c>
      <c r="M192" s="56">
        <v>23485000</v>
      </c>
      <c r="N192" s="57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60000</v>
      </c>
      <c r="T192" s="56">
        <v>0</v>
      </c>
      <c r="U192" s="56">
        <v>6324000</v>
      </c>
      <c r="V192" s="57">
        <v>0</v>
      </c>
      <c r="W192" s="58">
        <v>0</v>
      </c>
      <c r="X192" s="57">
        <v>0</v>
      </c>
      <c r="Y192" s="59">
        <v>77956207</v>
      </c>
      <c r="Z192" s="58">
        <v>71632207</v>
      </c>
      <c r="AA192" s="57">
        <v>0</v>
      </c>
      <c r="AB192" s="57">
        <v>6324000</v>
      </c>
      <c r="AC192" s="60">
        <v>77956207</v>
      </c>
    </row>
    <row r="193" spans="1:29" s="10" customFormat="1" ht="12.75" customHeight="1">
      <c r="A193" s="27"/>
      <c r="B193" s="53" t="s">
        <v>425</v>
      </c>
      <c r="C193" s="54" t="s">
        <v>426</v>
      </c>
      <c r="D193" s="55">
        <v>35076850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7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0</v>
      </c>
      <c r="U193" s="56">
        <v>0</v>
      </c>
      <c r="V193" s="57">
        <v>0</v>
      </c>
      <c r="W193" s="58">
        <v>0</v>
      </c>
      <c r="X193" s="57">
        <v>0</v>
      </c>
      <c r="Y193" s="59">
        <v>35076850</v>
      </c>
      <c r="Z193" s="58">
        <v>35076850</v>
      </c>
      <c r="AA193" s="57">
        <v>0</v>
      </c>
      <c r="AB193" s="57">
        <v>0</v>
      </c>
      <c r="AC193" s="60">
        <v>35076850</v>
      </c>
    </row>
    <row r="194" spans="1:29" s="10" customFormat="1" ht="12.75" customHeight="1">
      <c r="A194" s="27"/>
      <c r="B194" s="53" t="s">
        <v>427</v>
      </c>
      <c r="C194" s="54" t="s">
        <v>428</v>
      </c>
      <c r="D194" s="55">
        <v>8048350</v>
      </c>
      <c r="E194" s="56">
        <v>0</v>
      </c>
      <c r="F194" s="56">
        <v>7514000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8000000</v>
      </c>
      <c r="N194" s="57">
        <v>0</v>
      </c>
      <c r="O194" s="56">
        <v>0</v>
      </c>
      <c r="P194" s="56">
        <v>0</v>
      </c>
      <c r="Q194" s="56">
        <v>0</v>
      </c>
      <c r="R194" s="56">
        <v>80000</v>
      </c>
      <c r="S194" s="56">
        <v>650000</v>
      </c>
      <c r="T194" s="56">
        <v>0</v>
      </c>
      <c r="U194" s="56">
        <v>60000</v>
      </c>
      <c r="V194" s="57">
        <v>0</v>
      </c>
      <c r="W194" s="58">
        <v>0</v>
      </c>
      <c r="X194" s="57">
        <v>0</v>
      </c>
      <c r="Y194" s="59">
        <v>24352350</v>
      </c>
      <c r="Z194" s="58">
        <v>23562350</v>
      </c>
      <c r="AA194" s="57">
        <v>0</v>
      </c>
      <c r="AB194" s="57">
        <v>790000</v>
      </c>
      <c r="AC194" s="60">
        <v>24352350</v>
      </c>
    </row>
    <row r="195" spans="1:29" s="10" customFormat="1" ht="12.75" customHeight="1">
      <c r="A195" s="27"/>
      <c r="B195" s="53" t="s">
        <v>429</v>
      </c>
      <c r="C195" s="54" t="s">
        <v>430</v>
      </c>
      <c r="D195" s="55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7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7">
        <v>0</v>
      </c>
      <c r="W195" s="58">
        <v>0</v>
      </c>
      <c r="X195" s="57">
        <v>0</v>
      </c>
      <c r="Y195" s="59">
        <v>0</v>
      </c>
      <c r="Z195" s="58">
        <v>0</v>
      </c>
      <c r="AA195" s="57">
        <v>0</v>
      </c>
      <c r="AB195" s="57">
        <v>0</v>
      </c>
      <c r="AC195" s="60">
        <v>0</v>
      </c>
    </row>
    <row r="196" spans="1:29" s="10" customFormat="1" ht="12.75" customHeight="1">
      <c r="A196" s="27"/>
      <c r="B196" s="53" t="s">
        <v>431</v>
      </c>
      <c r="C196" s="54" t="s">
        <v>432</v>
      </c>
      <c r="D196" s="55">
        <v>29700000</v>
      </c>
      <c r="E196" s="56">
        <v>3000000</v>
      </c>
      <c r="F196" s="56">
        <v>11232150</v>
      </c>
      <c r="G196" s="56">
        <v>9000000</v>
      </c>
      <c r="H196" s="56">
        <v>0</v>
      </c>
      <c r="I196" s="56">
        <v>0</v>
      </c>
      <c r="J196" s="56">
        <v>0</v>
      </c>
      <c r="K196" s="56">
        <v>0</v>
      </c>
      <c r="L196" s="56">
        <v>3500000</v>
      </c>
      <c r="M196" s="56">
        <v>27500000</v>
      </c>
      <c r="N196" s="57">
        <v>0</v>
      </c>
      <c r="O196" s="56">
        <v>0</v>
      </c>
      <c r="P196" s="56">
        <v>1100000</v>
      </c>
      <c r="Q196" s="56">
        <v>0</v>
      </c>
      <c r="R196" s="56">
        <v>550000</v>
      </c>
      <c r="S196" s="56">
        <v>500000</v>
      </c>
      <c r="T196" s="56">
        <v>12000</v>
      </c>
      <c r="U196" s="56">
        <v>0</v>
      </c>
      <c r="V196" s="57">
        <v>3040000</v>
      </c>
      <c r="W196" s="58">
        <v>0</v>
      </c>
      <c r="X196" s="57">
        <v>0</v>
      </c>
      <c r="Y196" s="59">
        <v>89134150</v>
      </c>
      <c r="Z196" s="58">
        <v>45532150</v>
      </c>
      <c r="AA196" s="57">
        <v>0</v>
      </c>
      <c r="AB196" s="57">
        <v>43602000</v>
      </c>
      <c r="AC196" s="60">
        <v>89134150</v>
      </c>
    </row>
    <row r="197" spans="1:29" s="10" customFormat="1" ht="12.75" customHeight="1">
      <c r="A197" s="27"/>
      <c r="B197" s="53" t="s">
        <v>433</v>
      </c>
      <c r="C197" s="54" t="s">
        <v>434</v>
      </c>
      <c r="D197" s="55">
        <v>10185099</v>
      </c>
      <c r="E197" s="56">
        <v>0</v>
      </c>
      <c r="F197" s="56">
        <v>0</v>
      </c>
      <c r="G197" s="56">
        <v>0</v>
      </c>
      <c r="H197" s="56">
        <v>0</v>
      </c>
      <c r="I197" s="56">
        <v>3500000</v>
      </c>
      <c r="J197" s="56">
        <v>0</v>
      </c>
      <c r="K197" s="56">
        <v>0</v>
      </c>
      <c r="L197" s="56">
        <v>1500000</v>
      </c>
      <c r="M197" s="56">
        <v>4397801</v>
      </c>
      <c r="N197" s="57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250000</v>
      </c>
      <c r="T197" s="56">
        <v>0</v>
      </c>
      <c r="U197" s="56">
        <v>5050000</v>
      </c>
      <c r="V197" s="57">
        <v>0</v>
      </c>
      <c r="W197" s="58">
        <v>0</v>
      </c>
      <c r="X197" s="57">
        <v>0</v>
      </c>
      <c r="Y197" s="59">
        <v>24882900</v>
      </c>
      <c r="Z197" s="58">
        <v>14082900</v>
      </c>
      <c r="AA197" s="57">
        <v>0</v>
      </c>
      <c r="AB197" s="57">
        <v>10800000</v>
      </c>
      <c r="AC197" s="60">
        <v>24882900</v>
      </c>
    </row>
    <row r="198" spans="1:29" s="10" customFormat="1" ht="12.75" customHeight="1">
      <c r="A198" s="27"/>
      <c r="B198" s="53" t="s">
        <v>435</v>
      </c>
      <c r="C198" s="54" t="s">
        <v>436</v>
      </c>
      <c r="D198" s="55">
        <v>23370418</v>
      </c>
      <c r="E198" s="56">
        <v>0</v>
      </c>
      <c r="F198" s="56">
        <v>25686165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1500000</v>
      </c>
      <c r="M198" s="56">
        <v>3800000</v>
      </c>
      <c r="N198" s="57">
        <v>0</v>
      </c>
      <c r="O198" s="56">
        <v>0</v>
      </c>
      <c r="P198" s="56">
        <v>8603759</v>
      </c>
      <c r="Q198" s="56">
        <v>0</v>
      </c>
      <c r="R198" s="56">
        <v>0</v>
      </c>
      <c r="S198" s="56">
        <v>3350000</v>
      </c>
      <c r="T198" s="56">
        <v>175000</v>
      </c>
      <c r="U198" s="56">
        <v>0</v>
      </c>
      <c r="V198" s="57">
        <v>1200000</v>
      </c>
      <c r="W198" s="58">
        <v>0</v>
      </c>
      <c r="X198" s="57">
        <v>0</v>
      </c>
      <c r="Y198" s="59">
        <v>67685342</v>
      </c>
      <c r="Z198" s="58">
        <v>49581583</v>
      </c>
      <c r="AA198" s="57">
        <v>0</v>
      </c>
      <c r="AB198" s="57">
        <v>16603759</v>
      </c>
      <c r="AC198" s="60">
        <v>66185342</v>
      </c>
    </row>
    <row r="199" spans="1:29" s="10" customFormat="1" ht="12.75" customHeight="1">
      <c r="A199" s="27"/>
      <c r="B199" s="53" t="s">
        <v>97</v>
      </c>
      <c r="C199" s="54" t="s">
        <v>98</v>
      </c>
      <c r="D199" s="55">
        <v>40648277</v>
      </c>
      <c r="E199" s="56">
        <v>0</v>
      </c>
      <c r="F199" s="56">
        <v>39898912</v>
      </c>
      <c r="G199" s="56">
        <v>11792363</v>
      </c>
      <c r="H199" s="56">
        <v>23146757</v>
      </c>
      <c r="I199" s="56">
        <v>2284437</v>
      </c>
      <c r="J199" s="56">
        <v>0</v>
      </c>
      <c r="K199" s="56">
        <v>0</v>
      </c>
      <c r="L199" s="56">
        <v>0</v>
      </c>
      <c r="M199" s="56">
        <v>45029554</v>
      </c>
      <c r="N199" s="57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7">
        <v>0</v>
      </c>
      <c r="W199" s="58">
        <v>0</v>
      </c>
      <c r="X199" s="57">
        <v>0</v>
      </c>
      <c r="Y199" s="59">
        <v>162800300</v>
      </c>
      <c r="Z199" s="58">
        <v>162800300</v>
      </c>
      <c r="AA199" s="57">
        <v>0</v>
      </c>
      <c r="AB199" s="57">
        <v>0</v>
      </c>
      <c r="AC199" s="60">
        <v>162800300</v>
      </c>
    </row>
    <row r="200" spans="1:29" s="10" customFormat="1" ht="12.75" customHeight="1">
      <c r="A200" s="27"/>
      <c r="B200" s="53" t="s">
        <v>437</v>
      </c>
      <c r="C200" s="54" t="s">
        <v>438</v>
      </c>
      <c r="D200" s="55">
        <v>0</v>
      </c>
      <c r="E200" s="56">
        <v>13020000</v>
      </c>
      <c r="F200" s="56">
        <v>0</v>
      </c>
      <c r="G200" s="56">
        <v>42065366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2288634</v>
      </c>
      <c r="N200" s="57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700000</v>
      </c>
      <c r="U200" s="56">
        <v>98000</v>
      </c>
      <c r="V200" s="57">
        <v>0</v>
      </c>
      <c r="W200" s="58">
        <v>0</v>
      </c>
      <c r="X200" s="57">
        <v>0</v>
      </c>
      <c r="Y200" s="59">
        <v>58172000</v>
      </c>
      <c r="Z200" s="58">
        <v>58074000</v>
      </c>
      <c r="AA200" s="57">
        <v>0</v>
      </c>
      <c r="AB200" s="57">
        <v>98000</v>
      </c>
      <c r="AC200" s="60">
        <v>58172000</v>
      </c>
    </row>
    <row r="201" spans="1:29" s="10" customFormat="1" ht="12.75" customHeight="1">
      <c r="A201" s="27"/>
      <c r="B201" s="53" t="s">
        <v>99</v>
      </c>
      <c r="C201" s="54" t="s">
        <v>100</v>
      </c>
      <c r="D201" s="55">
        <v>42608695</v>
      </c>
      <c r="E201" s="56">
        <v>27826087</v>
      </c>
      <c r="F201" s="56">
        <v>0</v>
      </c>
      <c r="G201" s="56">
        <v>30865898</v>
      </c>
      <c r="H201" s="56">
        <v>8331187</v>
      </c>
      <c r="I201" s="56">
        <v>0</v>
      </c>
      <c r="J201" s="56">
        <v>0</v>
      </c>
      <c r="K201" s="56">
        <v>0</v>
      </c>
      <c r="L201" s="56">
        <v>0</v>
      </c>
      <c r="M201" s="56">
        <v>13260869</v>
      </c>
      <c r="N201" s="57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0</v>
      </c>
      <c r="T201" s="56">
        <v>4998262</v>
      </c>
      <c r="U201" s="56">
        <v>9065217</v>
      </c>
      <c r="V201" s="57">
        <v>27304349</v>
      </c>
      <c r="W201" s="58">
        <v>0</v>
      </c>
      <c r="X201" s="57">
        <v>0</v>
      </c>
      <c r="Y201" s="59">
        <v>164260564</v>
      </c>
      <c r="Z201" s="58">
        <v>83278941</v>
      </c>
      <c r="AA201" s="57">
        <v>0</v>
      </c>
      <c r="AB201" s="57">
        <v>66020753</v>
      </c>
      <c r="AC201" s="60">
        <v>149299694</v>
      </c>
    </row>
    <row r="202" spans="1:29" s="10" customFormat="1" ht="12.75" customHeight="1">
      <c r="A202" s="27"/>
      <c r="B202" s="53" t="s">
        <v>439</v>
      </c>
      <c r="C202" s="54" t="s">
        <v>440</v>
      </c>
      <c r="D202" s="55">
        <v>16464483</v>
      </c>
      <c r="E202" s="56">
        <v>0</v>
      </c>
      <c r="F202" s="56">
        <v>850000</v>
      </c>
      <c r="G202" s="56">
        <v>3851500</v>
      </c>
      <c r="H202" s="56">
        <v>53936467</v>
      </c>
      <c r="I202" s="56">
        <v>0</v>
      </c>
      <c r="J202" s="56">
        <v>0</v>
      </c>
      <c r="K202" s="56">
        <v>0</v>
      </c>
      <c r="L202" s="56">
        <v>0</v>
      </c>
      <c r="M202" s="56">
        <v>10785000</v>
      </c>
      <c r="N202" s="57">
        <v>0</v>
      </c>
      <c r="O202" s="56">
        <v>0</v>
      </c>
      <c r="P202" s="56">
        <v>630000</v>
      </c>
      <c r="Q202" s="56">
        <v>0</v>
      </c>
      <c r="R202" s="56">
        <v>0</v>
      </c>
      <c r="S202" s="56">
        <v>830000</v>
      </c>
      <c r="T202" s="56">
        <v>411000</v>
      </c>
      <c r="U202" s="56">
        <v>325000</v>
      </c>
      <c r="V202" s="57">
        <v>35000</v>
      </c>
      <c r="W202" s="58">
        <v>0</v>
      </c>
      <c r="X202" s="57">
        <v>0</v>
      </c>
      <c r="Y202" s="59">
        <v>88118450</v>
      </c>
      <c r="Z202" s="58">
        <v>84197450</v>
      </c>
      <c r="AA202" s="57">
        <v>0</v>
      </c>
      <c r="AB202" s="57">
        <v>3921000</v>
      </c>
      <c r="AC202" s="60">
        <v>88118450</v>
      </c>
    </row>
    <row r="203" spans="1:29" s="10" customFormat="1" ht="12.75" customHeight="1">
      <c r="A203" s="27"/>
      <c r="B203" s="53" t="s">
        <v>441</v>
      </c>
      <c r="C203" s="54" t="s">
        <v>442</v>
      </c>
      <c r="D203" s="55">
        <v>1354735</v>
      </c>
      <c r="E203" s="56">
        <v>100000</v>
      </c>
      <c r="F203" s="56">
        <v>20456087</v>
      </c>
      <c r="G203" s="56">
        <v>26516956</v>
      </c>
      <c r="H203" s="56">
        <v>9797518</v>
      </c>
      <c r="I203" s="56">
        <v>120000</v>
      </c>
      <c r="J203" s="56">
        <v>0</v>
      </c>
      <c r="K203" s="56">
        <v>0</v>
      </c>
      <c r="L203" s="56">
        <v>0</v>
      </c>
      <c r="M203" s="56">
        <v>4195319</v>
      </c>
      <c r="N203" s="57">
        <v>0</v>
      </c>
      <c r="O203" s="56">
        <v>0</v>
      </c>
      <c r="P203" s="56">
        <v>100000</v>
      </c>
      <c r="Q203" s="56">
        <v>0</v>
      </c>
      <c r="R203" s="56">
        <v>0</v>
      </c>
      <c r="S203" s="56">
        <v>368261</v>
      </c>
      <c r="T203" s="56">
        <v>20000</v>
      </c>
      <c r="U203" s="56">
        <v>1565000</v>
      </c>
      <c r="V203" s="57">
        <v>1625000</v>
      </c>
      <c r="W203" s="58">
        <v>0</v>
      </c>
      <c r="X203" s="57">
        <v>0</v>
      </c>
      <c r="Y203" s="59">
        <v>66218876</v>
      </c>
      <c r="Z203" s="58">
        <v>58770000</v>
      </c>
      <c r="AA203" s="57">
        <v>1500000</v>
      </c>
      <c r="AB203" s="57">
        <v>5948876</v>
      </c>
      <c r="AC203" s="60">
        <v>66218876</v>
      </c>
    </row>
    <row r="204" spans="1:29" s="10" customFormat="1" ht="12.75" customHeight="1">
      <c r="A204" s="27"/>
      <c r="B204" s="53" t="s">
        <v>443</v>
      </c>
      <c r="C204" s="54" t="s">
        <v>444</v>
      </c>
      <c r="D204" s="55">
        <v>12107389</v>
      </c>
      <c r="E204" s="56">
        <v>245000</v>
      </c>
      <c r="F204" s="56">
        <v>6858696</v>
      </c>
      <c r="G204" s="56">
        <v>4620000</v>
      </c>
      <c r="H204" s="56">
        <v>6735611</v>
      </c>
      <c r="I204" s="56">
        <v>550000</v>
      </c>
      <c r="J204" s="56">
        <v>0</v>
      </c>
      <c r="K204" s="56">
        <v>0</v>
      </c>
      <c r="L204" s="56">
        <v>0</v>
      </c>
      <c r="M204" s="56">
        <v>4095000</v>
      </c>
      <c r="N204" s="57">
        <v>50000</v>
      </c>
      <c r="O204" s="56">
        <v>50000</v>
      </c>
      <c r="P204" s="56">
        <v>700000</v>
      </c>
      <c r="Q204" s="56">
        <v>0</v>
      </c>
      <c r="R204" s="56">
        <v>0</v>
      </c>
      <c r="S204" s="56">
        <v>1060000</v>
      </c>
      <c r="T204" s="56">
        <v>1297500</v>
      </c>
      <c r="U204" s="56">
        <v>1367000</v>
      </c>
      <c r="V204" s="57">
        <v>3600000</v>
      </c>
      <c r="W204" s="58">
        <v>0</v>
      </c>
      <c r="X204" s="57">
        <v>0</v>
      </c>
      <c r="Y204" s="59">
        <v>43336196</v>
      </c>
      <c r="Z204" s="58">
        <v>15769696</v>
      </c>
      <c r="AA204" s="57">
        <v>15200000</v>
      </c>
      <c r="AB204" s="57">
        <v>12366500</v>
      </c>
      <c r="AC204" s="60">
        <v>43336196</v>
      </c>
    </row>
    <row r="205" spans="1:29" s="10" customFormat="1" ht="12.75" customHeight="1">
      <c r="A205" s="27"/>
      <c r="B205" s="53" t="s">
        <v>445</v>
      </c>
      <c r="C205" s="54" t="s">
        <v>446</v>
      </c>
      <c r="D205" s="55">
        <v>58346270</v>
      </c>
      <c r="E205" s="56">
        <v>7778225</v>
      </c>
      <c r="F205" s="56">
        <v>22389772</v>
      </c>
      <c r="G205" s="56">
        <v>51976532</v>
      </c>
      <c r="H205" s="56">
        <v>41145771</v>
      </c>
      <c r="I205" s="56">
        <v>21261991</v>
      </c>
      <c r="J205" s="56">
        <v>0</v>
      </c>
      <c r="K205" s="56">
        <v>0</v>
      </c>
      <c r="L205" s="56">
        <v>0</v>
      </c>
      <c r="M205" s="56">
        <v>25805964</v>
      </c>
      <c r="N205" s="57">
        <v>0</v>
      </c>
      <c r="O205" s="56">
        <v>0</v>
      </c>
      <c r="P205" s="56">
        <v>6967030</v>
      </c>
      <c r="Q205" s="56">
        <v>0</v>
      </c>
      <c r="R205" s="56">
        <v>6758985</v>
      </c>
      <c r="S205" s="56">
        <v>1973500</v>
      </c>
      <c r="T205" s="56">
        <v>651500</v>
      </c>
      <c r="U205" s="56">
        <v>5210000</v>
      </c>
      <c r="V205" s="57">
        <v>9782000</v>
      </c>
      <c r="W205" s="58">
        <v>150000</v>
      </c>
      <c r="X205" s="57">
        <v>0</v>
      </c>
      <c r="Y205" s="59">
        <v>260197540</v>
      </c>
      <c r="Z205" s="58">
        <v>54432450</v>
      </c>
      <c r="AA205" s="57">
        <v>71301058</v>
      </c>
      <c r="AB205" s="57">
        <v>134464032</v>
      </c>
      <c r="AC205" s="60">
        <v>260197540</v>
      </c>
    </row>
    <row r="206" spans="1:29" s="10" customFormat="1" ht="12.75" customHeight="1">
      <c r="A206" s="27"/>
      <c r="B206" s="53" t="s">
        <v>447</v>
      </c>
      <c r="C206" s="54" t="s">
        <v>448</v>
      </c>
      <c r="D206" s="55">
        <v>59301126</v>
      </c>
      <c r="E206" s="56">
        <v>500000</v>
      </c>
      <c r="F206" s="56">
        <v>19306000</v>
      </c>
      <c r="G206" s="56">
        <v>9725973</v>
      </c>
      <c r="H206" s="56">
        <v>73152425</v>
      </c>
      <c r="I206" s="56">
        <v>250000</v>
      </c>
      <c r="J206" s="56">
        <v>0</v>
      </c>
      <c r="K206" s="56">
        <v>0</v>
      </c>
      <c r="L206" s="56">
        <v>0</v>
      </c>
      <c r="M206" s="56">
        <v>17486179</v>
      </c>
      <c r="N206" s="57">
        <v>0</v>
      </c>
      <c r="O206" s="56">
        <v>0</v>
      </c>
      <c r="P206" s="56">
        <v>3777164</v>
      </c>
      <c r="Q206" s="56">
        <v>0</v>
      </c>
      <c r="R206" s="56">
        <v>0</v>
      </c>
      <c r="S206" s="56">
        <v>2200000</v>
      </c>
      <c r="T206" s="56">
        <v>354000</v>
      </c>
      <c r="U206" s="56">
        <v>2720300</v>
      </c>
      <c r="V206" s="57">
        <v>4872670</v>
      </c>
      <c r="W206" s="58">
        <v>18790000</v>
      </c>
      <c r="X206" s="57">
        <v>0</v>
      </c>
      <c r="Y206" s="59">
        <v>212435837</v>
      </c>
      <c r="Z206" s="58">
        <v>85722600</v>
      </c>
      <c r="AA206" s="57">
        <v>0</v>
      </c>
      <c r="AB206" s="57">
        <v>126713237</v>
      </c>
      <c r="AC206" s="60">
        <v>212435837</v>
      </c>
    </row>
    <row r="207" spans="1:29" s="10" customFormat="1" ht="12.75" customHeight="1">
      <c r="A207" s="27"/>
      <c r="B207" s="53" t="s">
        <v>449</v>
      </c>
      <c r="C207" s="54" t="s">
        <v>450</v>
      </c>
      <c r="D207" s="55">
        <v>20244844</v>
      </c>
      <c r="E207" s="56">
        <v>13819052</v>
      </c>
      <c r="F207" s="56">
        <v>2500000</v>
      </c>
      <c r="G207" s="56">
        <v>27396104</v>
      </c>
      <c r="H207" s="56">
        <v>13068084</v>
      </c>
      <c r="I207" s="56">
        <v>9356350</v>
      </c>
      <c r="J207" s="56">
        <v>0</v>
      </c>
      <c r="K207" s="56">
        <v>0</v>
      </c>
      <c r="L207" s="56">
        <v>0</v>
      </c>
      <c r="M207" s="56">
        <v>899565</v>
      </c>
      <c r="N207" s="57">
        <v>0</v>
      </c>
      <c r="O207" s="56">
        <v>0</v>
      </c>
      <c r="P207" s="56">
        <v>600000</v>
      </c>
      <c r="Q207" s="56">
        <v>0</v>
      </c>
      <c r="R207" s="56">
        <v>0</v>
      </c>
      <c r="S207" s="56">
        <v>450000</v>
      </c>
      <c r="T207" s="56">
        <v>0</v>
      </c>
      <c r="U207" s="56">
        <v>430000</v>
      </c>
      <c r="V207" s="57">
        <v>0</v>
      </c>
      <c r="W207" s="58">
        <v>0</v>
      </c>
      <c r="X207" s="57">
        <v>0</v>
      </c>
      <c r="Y207" s="59">
        <v>88763999</v>
      </c>
      <c r="Z207" s="58">
        <v>78716173</v>
      </c>
      <c r="AA207" s="57">
        <v>0</v>
      </c>
      <c r="AB207" s="57">
        <v>10047826</v>
      </c>
      <c r="AC207" s="60">
        <v>88763999</v>
      </c>
    </row>
    <row r="208" spans="1:29" s="10" customFormat="1" ht="12.75" customHeight="1">
      <c r="A208" s="27"/>
      <c r="B208" s="53" t="s">
        <v>101</v>
      </c>
      <c r="C208" s="54" t="s">
        <v>102</v>
      </c>
      <c r="D208" s="55">
        <v>87394552</v>
      </c>
      <c r="E208" s="56">
        <v>0</v>
      </c>
      <c r="F208" s="56">
        <v>39250000</v>
      </c>
      <c r="G208" s="56">
        <v>35938539</v>
      </c>
      <c r="H208" s="56">
        <v>16000000</v>
      </c>
      <c r="I208" s="56">
        <v>500000</v>
      </c>
      <c r="J208" s="56">
        <v>0</v>
      </c>
      <c r="K208" s="56">
        <v>0</v>
      </c>
      <c r="L208" s="56">
        <v>596794</v>
      </c>
      <c r="M208" s="56">
        <v>23708392</v>
      </c>
      <c r="N208" s="57">
        <v>0</v>
      </c>
      <c r="O208" s="56">
        <v>0</v>
      </c>
      <c r="P208" s="56">
        <v>5193259</v>
      </c>
      <c r="Q208" s="56">
        <v>0</v>
      </c>
      <c r="R208" s="56">
        <v>1068900</v>
      </c>
      <c r="S208" s="56">
        <v>1366163</v>
      </c>
      <c r="T208" s="56">
        <v>0</v>
      </c>
      <c r="U208" s="56">
        <v>5851159</v>
      </c>
      <c r="V208" s="57">
        <v>104675</v>
      </c>
      <c r="W208" s="58">
        <v>0</v>
      </c>
      <c r="X208" s="57">
        <v>0</v>
      </c>
      <c r="Y208" s="59">
        <v>216972433</v>
      </c>
      <c r="Z208" s="58">
        <v>153671957</v>
      </c>
      <c r="AA208" s="57">
        <v>0</v>
      </c>
      <c r="AB208" s="57">
        <v>63300476</v>
      </c>
      <c r="AC208" s="60">
        <v>216972433</v>
      </c>
    </row>
    <row r="209" spans="1:29" s="10" customFormat="1" ht="12.75" customHeight="1">
      <c r="A209" s="27"/>
      <c r="B209" s="53" t="s">
        <v>103</v>
      </c>
      <c r="C209" s="54" t="s">
        <v>104</v>
      </c>
      <c r="D209" s="55">
        <v>65130000</v>
      </c>
      <c r="E209" s="56">
        <v>4000000</v>
      </c>
      <c r="F209" s="56">
        <v>41850000</v>
      </c>
      <c r="G209" s="56">
        <v>69304511</v>
      </c>
      <c r="H209" s="56">
        <v>69355000</v>
      </c>
      <c r="I209" s="56">
        <v>7500000</v>
      </c>
      <c r="J209" s="56">
        <v>0</v>
      </c>
      <c r="K209" s="56">
        <v>0</v>
      </c>
      <c r="L209" s="56">
        <v>1600000</v>
      </c>
      <c r="M209" s="56">
        <v>21200000</v>
      </c>
      <c r="N209" s="57">
        <v>1000000</v>
      </c>
      <c r="O209" s="56">
        <v>17500000</v>
      </c>
      <c r="P209" s="56">
        <v>56109000</v>
      </c>
      <c r="Q209" s="56">
        <v>0</v>
      </c>
      <c r="R209" s="56">
        <v>0</v>
      </c>
      <c r="S209" s="56">
        <v>4700000</v>
      </c>
      <c r="T209" s="56">
        <v>3166800</v>
      </c>
      <c r="U209" s="56">
        <v>6110000</v>
      </c>
      <c r="V209" s="57">
        <v>7225000</v>
      </c>
      <c r="W209" s="58">
        <v>0</v>
      </c>
      <c r="X209" s="57">
        <v>0</v>
      </c>
      <c r="Y209" s="59">
        <v>375750311</v>
      </c>
      <c r="Z209" s="58">
        <v>145340765</v>
      </c>
      <c r="AA209" s="57">
        <v>102779511</v>
      </c>
      <c r="AB209" s="57">
        <v>127630035</v>
      </c>
      <c r="AC209" s="60">
        <v>375750311</v>
      </c>
    </row>
    <row r="210" spans="1:29" s="10" customFormat="1" ht="12.75" customHeight="1">
      <c r="A210" s="27"/>
      <c r="B210" s="53" t="s">
        <v>451</v>
      </c>
      <c r="C210" s="54" t="s">
        <v>452</v>
      </c>
      <c r="D210" s="55">
        <v>17646365</v>
      </c>
      <c r="E210" s="56">
        <v>7500000</v>
      </c>
      <c r="F210" s="56">
        <v>23252146</v>
      </c>
      <c r="G210" s="56">
        <v>24356554</v>
      </c>
      <c r="H210" s="56">
        <v>15518409</v>
      </c>
      <c r="I210" s="56">
        <v>0</v>
      </c>
      <c r="J210" s="56">
        <v>0</v>
      </c>
      <c r="K210" s="56">
        <v>0</v>
      </c>
      <c r="L210" s="56">
        <v>0</v>
      </c>
      <c r="M210" s="56">
        <v>2150000</v>
      </c>
      <c r="N210" s="57">
        <v>0</v>
      </c>
      <c r="O210" s="56">
        <v>0</v>
      </c>
      <c r="P210" s="56">
        <v>500000</v>
      </c>
      <c r="Q210" s="56">
        <v>0</v>
      </c>
      <c r="R210" s="56">
        <v>0</v>
      </c>
      <c r="S210" s="56">
        <v>0</v>
      </c>
      <c r="T210" s="56">
        <v>30000</v>
      </c>
      <c r="U210" s="56">
        <v>8960114</v>
      </c>
      <c r="V210" s="57">
        <v>0</v>
      </c>
      <c r="W210" s="58">
        <v>0</v>
      </c>
      <c r="X210" s="57">
        <v>0</v>
      </c>
      <c r="Y210" s="59">
        <v>99913588</v>
      </c>
      <c r="Z210" s="58">
        <v>83484274</v>
      </c>
      <c r="AA210" s="57">
        <v>0</v>
      </c>
      <c r="AB210" s="57">
        <v>16429314</v>
      </c>
      <c r="AC210" s="60">
        <v>99913588</v>
      </c>
    </row>
    <row r="211" spans="1:29" s="10" customFormat="1" ht="12.75" customHeight="1">
      <c r="A211" s="27"/>
      <c r="B211" s="53" t="s">
        <v>453</v>
      </c>
      <c r="C211" s="54" t="s">
        <v>454</v>
      </c>
      <c r="D211" s="55">
        <v>32755898</v>
      </c>
      <c r="E211" s="56">
        <v>0</v>
      </c>
      <c r="F211" s="56">
        <v>22085185</v>
      </c>
      <c r="G211" s="56">
        <v>9391647</v>
      </c>
      <c r="H211" s="56">
        <v>20000</v>
      </c>
      <c r="I211" s="56">
        <v>2120000</v>
      </c>
      <c r="J211" s="56">
        <v>0</v>
      </c>
      <c r="K211" s="56">
        <v>0</v>
      </c>
      <c r="L211" s="56">
        <v>0</v>
      </c>
      <c r="M211" s="56">
        <v>6494136</v>
      </c>
      <c r="N211" s="57">
        <v>0</v>
      </c>
      <c r="O211" s="56">
        <v>0</v>
      </c>
      <c r="P211" s="56">
        <v>300000</v>
      </c>
      <c r="Q211" s="56">
        <v>0</v>
      </c>
      <c r="R211" s="56">
        <v>0</v>
      </c>
      <c r="S211" s="56">
        <v>3207000</v>
      </c>
      <c r="T211" s="56">
        <v>700000</v>
      </c>
      <c r="U211" s="56">
        <v>2228000</v>
      </c>
      <c r="V211" s="57">
        <v>500000</v>
      </c>
      <c r="W211" s="58">
        <v>0</v>
      </c>
      <c r="X211" s="57">
        <v>0</v>
      </c>
      <c r="Y211" s="59">
        <v>79801866</v>
      </c>
      <c r="Z211" s="58">
        <v>39008697</v>
      </c>
      <c r="AA211" s="57">
        <v>10865629</v>
      </c>
      <c r="AB211" s="57">
        <v>29927540</v>
      </c>
      <c r="AC211" s="60">
        <v>79801866</v>
      </c>
    </row>
    <row r="212" spans="1:29" s="10" customFormat="1" ht="12.75" customHeight="1">
      <c r="A212" s="27"/>
      <c r="B212" s="53" t="s">
        <v>455</v>
      </c>
      <c r="C212" s="54" t="s">
        <v>456</v>
      </c>
      <c r="D212" s="55">
        <v>33483083</v>
      </c>
      <c r="E212" s="56">
        <v>2375000</v>
      </c>
      <c r="F212" s="56">
        <v>14695246</v>
      </c>
      <c r="G212" s="56">
        <v>23599481</v>
      </c>
      <c r="H212" s="56">
        <v>34229407</v>
      </c>
      <c r="I212" s="56">
        <v>16700436</v>
      </c>
      <c r="J212" s="56">
        <v>0</v>
      </c>
      <c r="K212" s="56">
        <v>0</v>
      </c>
      <c r="L212" s="56">
        <v>0</v>
      </c>
      <c r="M212" s="56">
        <v>4808270</v>
      </c>
      <c r="N212" s="57">
        <v>0</v>
      </c>
      <c r="O212" s="56">
        <v>0</v>
      </c>
      <c r="P212" s="56">
        <v>300000</v>
      </c>
      <c r="Q212" s="56">
        <v>0</v>
      </c>
      <c r="R212" s="56">
        <v>0</v>
      </c>
      <c r="S212" s="56">
        <v>961721</v>
      </c>
      <c r="T212" s="56">
        <v>1646519</v>
      </c>
      <c r="U212" s="56">
        <v>1361219</v>
      </c>
      <c r="V212" s="57">
        <v>4500000</v>
      </c>
      <c r="W212" s="58">
        <v>0</v>
      </c>
      <c r="X212" s="57">
        <v>0</v>
      </c>
      <c r="Y212" s="59">
        <v>138660382</v>
      </c>
      <c r="Z212" s="58">
        <v>64412974</v>
      </c>
      <c r="AA212" s="57">
        <v>53621787</v>
      </c>
      <c r="AB212" s="57">
        <v>20625621</v>
      </c>
      <c r="AC212" s="60">
        <v>138660382</v>
      </c>
    </row>
    <row r="213" spans="1:29" s="10" customFormat="1" ht="12.75" customHeight="1">
      <c r="A213" s="27"/>
      <c r="B213" s="53" t="s">
        <v>457</v>
      </c>
      <c r="C213" s="54" t="s">
        <v>458</v>
      </c>
      <c r="D213" s="55">
        <v>19995000</v>
      </c>
      <c r="E213" s="56">
        <v>29440958</v>
      </c>
      <c r="F213" s="56">
        <v>21118639</v>
      </c>
      <c r="G213" s="56">
        <v>52606403</v>
      </c>
      <c r="H213" s="56">
        <v>47776089</v>
      </c>
      <c r="I213" s="56">
        <v>22438569</v>
      </c>
      <c r="J213" s="56">
        <v>0</v>
      </c>
      <c r="K213" s="56">
        <v>0</v>
      </c>
      <c r="L213" s="56">
        <v>0</v>
      </c>
      <c r="M213" s="56">
        <v>25271547</v>
      </c>
      <c r="N213" s="57">
        <v>0</v>
      </c>
      <c r="O213" s="56">
        <v>0</v>
      </c>
      <c r="P213" s="56">
        <v>52969858</v>
      </c>
      <c r="Q213" s="56">
        <v>0</v>
      </c>
      <c r="R213" s="56">
        <v>0</v>
      </c>
      <c r="S213" s="56">
        <v>7895975</v>
      </c>
      <c r="T213" s="56">
        <v>1025000</v>
      </c>
      <c r="U213" s="56">
        <v>760000</v>
      </c>
      <c r="V213" s="57">
        <v>22440402</v>
      </c>
      <c r="W213" s="58">
        <v>0</v>
      </c>
      <c r="X213" s="57">
        <v>0</v>
      </c>
      <c r="Y213" s="59">
        <v>303738440</v>
      </c>
      <c r="Z213" s="58">
        <v>86515635</v>
      </c>
      <c r="AA213" s="57">
        <v>92949009</v>
      </c>
      <c r="AB213" s="57">
        <v>124273796</v>
      </c>
      <c r="AC213" s="60">
        <v>303738440</v>
      </c>
    </row>
    <row r="214" spans="1:29" s="10" customFormat="1" ht="12.75" customHeight="1">
      <c r="A214" s="27"/>
      <c r="B214" s="53" t="s">
        <v>459</v>
      </c>
      <c r="C214" s="54" t="s">
        <v>460</v>
      </c>
      <c r="D214" s="55">
        <v>8960757</v>
      </c>
      <c r="E214" s="56">
        <v>500000</v>
      </c>
      <c r="F214" s="56">
        <v>6215946</v>
      </c>
      <c r="G214" s="56">
        <v>3560000</v>
      </c>
      <c r="H214" s="56">
        <v>32810840</v>
      </c>
      <c r="I214" s="56">
        <v>380000</v>
      </c>
      <c r="J214" s="56">
        <v>0</v>
      </c>
      <c r="K214" s="56">
        <v>0</v>
      </c>
      <c r="L214" s="56">
        <v>0</v>
      </c>
      <c r="M214" s="56">
        <v>3575000</v>
      </c>
      <c r="N214" s="57">
        <v>0</v>
      </c>
      <c r="O214" s="56">
        <v>0</v>
      </c>
      <c r="P214" s="56">
        <v>100000</v>
      </c>
      <c r="Q214" s="56">
        <v>0</v>
      </c>
      <c r="R214" s="56">
        <v>0</v>
      </c>
      <c r="S214" s="56">
        <v>2806400</v>
      </c>
      <c r="T214" s="56">
        <v>321565</v>
      </c>
      <c r="U214" s="56">
        <v>800300</v>
      </c>
      <c r="V214" s="57">
        <v>2459000</v>
      </c>
      <c r="W214" s="58">
        <v>0</v>
      </c>
      <c r="X214" s="57">
        <v>0</v>
      </c>
      <c r="Y214" s="59">
        <v>62489808</v>
      </c>
      <c r="Z214" s="58">
        <v>13596130</v>
      </c>
      <c r="AA214" s="57">
        <v>36683367</v>
      </c>
      <c r="AB214" s="57">
        <v>12210311</v>
      </c>
      <c r="AC214" s="60">
        <v>62489808</v>
      </c>
    </row>
    <row r="215" spans="1:29" s="10" customFormat="1" ht="12.75" customHeight="1">
      <c r="A215" s="27"/>
      <c r="B215" s="53" t="s">
        <v>461</v>
      </c>
      <c r="C215" s="54" t="s">
        <v>462</v>
      </c>
      <c r="D215" s="55">
        <v>6017391</v>
      </c>
      <c r="E215" s="56">
        <v>0</v>
      </c>
      <c r="F215" s="56">
        <v>1739130</v>
      </c>
      <c r="G215" s="56">
        <v>6119262</v>
      </c>
      <c r="H215" s="56">
        <v>290000</v>
      </c>
      <c r="I215" s="56">
        <v>0</v>
      </c>
      <c r="J215" s="56">
        <v>0</v>
      </c>
      <c r="K215" s="56">
        <v>0</v>
      </c>
      <c r="L215" s="56">
        <v>0</v>
      </c>
      <c r="M215" s="56">
        <v>4338261</v>
      </c>
      <c r="N215" s="57">
        <v>0</v>
      </c>
      <c r="O215" s="56">
        <v>0</v>
      </c>
      <c r="P215" s="56">
        <v>445000</v>
      </c>
      <c r="Q215" s="56">
        <v>0</v>
      </c>
      <c r="R215" s="56">
        <v>0</v>
      </c>
      <c r="S215" s="56">
        <v>1010000</v>
      </c>
      <c r="T215" s="56">
        <v>224300</v>
      </c>
      <c r="U215" s="56">
        <v>940700</v>
      </c>
      <c r="V215" s="57">
        <v>1000000</v>
      </c>
      <c r="W215" s="58">
        <v>0</v>
      </c>
      <c r="X215" s="57">
        <v>0</v>
      </c>
      <c r="Y215" s="59">
        <v>22124044</v>
      </c>
      <c r="Z215" s="58">
        <v>16124044</v>
      </c>
      <c r="AA215" s="57">
        <v>0</v>
      </c>
      <c r="AB215" s="57">
        <v>6000000</v>
      </c>
      <c r="AC215" s="60">
        <v>22124044</v>
      </c>
    </row>
    <row r="216" spans="1:29" s="10" customFormat="1" ht="12.75" customHeight="1">
      <c r="A216" s="27"/>
      <c r="B216" s="53" t="s">
        <v>463</v>
      </c>
      <c r="C216" s="54" t="s">
        <v>464</v>
      </c>
      <c r="D216" s="55">
        <v>0</v>
      </c>
      <c r="E216" s="56">
        <v>0</v>
      </c>
      <c r="F216" s="56">
        <v>0</v>
      </c>
      <c r="G216" s="56">
        <v>27867139</v>
      </c>
      <c r="H216" s="56">
        <v>30000000</v>
      </c>
      <c r="I216" s="56">
        <v>0</v>
      </c>
      <c r="J216" s="56">
        <v>0</v>
      </c>
      <c r="K216" s="56">
        <v>0</v>
      </c>
      <c r="L216" s="56">
        <v>0</v>
      </c>
      <c r="M216" s="56">
        <v>5454211</v>
      </c>
      <c r="N216" s="57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6">
        <v>0</v>
      </c>
      <c r="V216" s="57">
        <v>0</v>
      </c>
      <c r="W216" s="58">
        <v>0</v>
      </c>
      <c r="X216" s="57">
        <v>0</v>
      </c>
      <c r="Y216" s="59">
        <v>63321350</v>
      </c>
      <c r="Z216" s="58">
        <v>63321350</v>
      </c>
      <c r="AA216" s="57">
        <v>0</v>
      </c>
      <c r="AB216" s="57">
        <v>0</v>
      </c>
      <c r="AC216" s="60">
        <v>63321350</v>
      </c>
    </row>
    <row r="217" spans="1:29" s="10" customFormat="1" ht="12.75" customHeight="1">
      <c r="A217" s="27"/>
      <c r="B217" s="53" t="s">
        <v>465</v>
      </c>
      <c r="C217" s="54" t="s">
        <v>466</v>
      </c>
      <c r="D217" s="55">
        <v>11050000</v>
      </c>
      <c r="E217" s="56">
        <v>0</v>
      </c>
      <c r="F217" s="56">
        <v>27638533</v>
      </c>
      <c r="G217" s="56">
        <v>19196623</v>
      </c>
      <c r="H217" s="56">
        <v>18971441</v>
      </c>
      <c r="I217" s="56">
        <v>100000</v>
      </c>
      <c r="J217" s="56">
        <v>0</v>
      </c>
      <c r="K217" s="56">
        <v>0</v>
      </c>
      <c r="L217" s="56">
        <v>30000</v>
      </c>
      <c r="M217" s="56">
        <v>17828008</v>
      </c>
      <c r="N217" s="57">
        <v>0</v>
      </c>
      <c r="O217" s="56">
        <v>0</v>
      </c>
      <c r="P217" s="56">
        <v>417953</v>
      </c>
      <c r="Q217" s="56">
        <v>0</v>
      </c>
      <c r="R217" s="56">
        <v>0</v>
      </c>
      <c r="S217" s="56">
        <v>854000</v>
      </c>
      <c r="T217" s="56">
        <v>1034320</v>
      </c>
      <c r="U217" s="56">
        <v>4200461</v>
      </c>
      <c r="V217" s="57">
        <v>3800000</v>
      </c>
      <c r="W217" s="58">
        <v>0</v>
      </c>
      <c r="X217" s="57">
        <v>0</v>
      </c>
      <c r="Y217" s="59">
        <v>105121339</v>
      </c>
      <c r="Z217" s="58">
        <v>22182133</v>
      </c>
      <c r="AA217" s="57">
        <v>63494213</v>
      </c>
      <c r="AB217" s="57">
        <v>19444993</v>
      </c>
      <c r="AC217" s="60">
        <v>105121339</v>
      </c>
    </row>
    <row r="218" spans="1:29" s="10" customFormat="1" ht="12.75" customHeight="1">
      <c r="A218" s="27"/>
      <c r="B218" s="53" t="s">
        <v>467</v>
      </c>
      <c r="C218" s="54" t="s">
        <v>468</v>
      </c>
      <c r="D218" s="55">
        <v>45174224</v>
      </c>
      <c r="E218" s="56">
        <v>5000000</v>
      </c>
      <c r="F218" s="56">
        <v>30957783</v>
      </c>
      <c r="G218" s="56">
        <v>41547557</v>
      </c>
      <c r="H218" s="56">
        <v>33936845</v>
      </c>
      <c r="I218" s="56">
        <v>650000</v>
      </c>
      <c r="J218" s="56">
        <v>0</v>
      </c>
      <c r="K218" s="56">
        <v>0</v>
      </c>
      <c r="L218" s="56">
        <v>800000</v>
      </c>
      <c r="M218" s="56">
        <v>24166578</v>
      </c>
      <c r="N218" s="57">
        <v>0</v>
      </c>
      <c r="O218" s="56">
        <v>1069566</v>
      </c>
      <c r="P218" s="56">
        <v>9006000</v>
      </c>
      <c r="Q218" s="56">
        <v>0</v>
      </c>
      <c r="R218" s="56">
        <v>31000</v>
      </c>
      <c r="S218" s="56">
        <v>1855200</v>
      </c>
      <c r="T218" s="56">
        <v>1658600</v>
      </c>
      <c r="U218" s="56">
        <v>2923520</v>
      </c>
      <c r="V218" s="57">
        <v>7802500</v>
      </c>
      <c r="W218" s="58">
        <v>0</v>
      </c>
      <c r="X218" s="57">
        <v>0</v>
      </c>
      <c r="Y218" s="59">
        <v>206579373</v>
      </c>
      <c r="Z218" s="58">
        <v>66993043</v>
      </c>
      <c r="AA218" s="57">
        <v>33030000</v>
      </c>
      <c r="AB218" s="57">
        <v>106556330</v>
      </c>
      <c r="AC218" s="60">
        <v>206579373</v>
      </c>
    </row>
    <row r="219" spans="1:29" s="10" customFormat="1" ht="12.75" customHeight="1">
      <c r="A219" s="27"/>
      <c r="B219" s="53" t="s">
        <v>105</v>
      </c>
      <c r="C219" s="54" t="s">
        <v>106</v>
      </c>
      <c r="D219" s="55">
        <v>27542991</v>
      </c>
      <c r="E219" s="56">
        <v>3500000</v>
      </c>
      <c r="F219" s="56">
        <v>66445530</v>
      </c>
      <c r="G219" s="56">
        <v>107422518</v>
      </c>
      <c r="H219" s="56">
        <v>91967620</v>
      </c>
      <c r="I219" s="56">
        <v>2700000</v>
      </c>
      <c r="J219" s="56">
        <v>0</v>
      </c>
      <c r="K219" s="56">
        <v>0</v>
      </c>
      <c r="L219" s="56">
        <v>3933000</v>
      </c>
      <c r="M219" s="56">
        <v>26489023</v>
      </c>
      <c r="N219" s="57">
        <v>0</v>
      </c>
      <c r="O219" s="56">
        <v>300000</v>
      </c>
      <c r="P219" s="56">
        <v>10935500</v>
      </c>
      <c r="Q219" s="56">
        <v>0</v>
      </c>
      <c r="R219" s="56">
        <v>1200000</v>
      </c>
      <c r="S219" s="56">
        <v>4093500</v>
      </c>
      <c r="T219" s="56">
        <v>2252500</v>
      </c>
      <c r="U219" s="56">
        <v>14637000</v>
      </c>
      <c r="V219" s="57">
        <v>24556031</v>
      </c>
      <c r="W219" s="58">
        <v>0</v>
      </c>
      <c r="X219" s="57">
        <v>0</v>
      </c>
      <c r="Y219" s="59">
        <v>387975213</v>
      </c>
      <c r="Z219" s="58">
        <v>67623806</v>
      </c>
      <c r="AA219" s="57">
        <v>244441063</v>
      </c>
      <c r="AB219" s="57">
        <v>75910344</v>
      </c>
      <c r="AC219" s="60">
        <v>387975213</v>
      </c>
    </row>
    <row r="220" spans="1:29" s="10" customFormat="1" ht="12.75" customHeight="1">
      <c r="A220" s="27"/>
      <c r="B220" s="53" t="s">
        <v>469</v>
      </c>
      <c r="C220" s="54" t="s">
        <v>470</v>
      </c>
      <c r="D220" s="55">
        <v>9306228</v>
      </c>
      <c r="E220" s="56">
        <v>0</v>
      </c>
      <c r="F220" s="56">
        <v>6158696</v>
      </c>
      <c r="G220" s="56">
        <v>46488523</v>
      </c>
      <c r="H220" s="56">
        <v>2640116</v>
      </c>
      <c r="I220" s="56">
        <v>7356842</v>
      </c>
      <c r="J220" s="56">
        <v>0</v>
      </c>
      <c r="K220" s="56">
        <v>0</v>
      </c>
      <c r="L220" s="56">
        <v>0</v>
      </c>
      <c r="M220" s="56">
        <v>3972609</v>
      </c>
      <c r="N220" s="57">
        <v>0</v>
      </c>
      <c r="O220" s="56">
        <v>0</v>
      </c>
      <c r="P220" s="56">
        <v>330000</v>
      </c>
      <c r="Q220" s="56">
        <v>0</v>
      </c>
      <c r="R220" s="56">
        <v>296958</v>
      </c>
      <c r="S220" s="56">
        <v>1008593</v>
      </c>
      <c r="T220" s="56">
        <v>1527345</v>
      </c>
      <c r="U220" s="56">
        <v>545000</v>
      </c>
      <c r="V220" s="57">
        <v>3012694</v>
      </c>
      <c r="W220" s="58">
        <v>0</v>
      </c>
      <c r="X220" s="57">
        <v>0</v>
      </c>
      <c r="Y220" s="59">
        <v>82643604</v>
      </c>
      <c r="Z220" s="58">
        <v>56055837</v>
      </c>
      <c r="AA220" s="57">
        <v>16500000</v>
      </c>
      <c r="AB220" s="57">
        <v>10087767</v>
      </c>
      <c r="AC220" s="60">
        <v>82643604</v>
      </c>
    </row>
    <row r="221" spans="1:29" s="10" customFormat="1" ht="12.75" customHeight="1">
      <c r="A221" s="27"/>
      <c r="B221" s="53" t="s">
        <v>471</v>
      </c>
      <c r="C221" s="54" t="s">
        <v>472</v>
      </c>
      <c r="D221" s="55">
        <v>13615434</v>
      </c>
      <c r="E221" s="56">
        <v>0</v>
      </c>
      <c r="F221" s="56">
        <v>13557466</v>
      </c>
      <c r="G221" s="56">
        <v>14041486</v>
      </c>
      <c r="H221" s="56">
        <v>16157827</v>
      </c>
      <c r="I221" s="56">
        <v>0</v>
      </c>
      <c r="J221" s="56">
        <v>0</v>
      </c>
      <c r="K221" s="56">
        <v>0</v>
      </c>
      <c r="L221" s="56">
        <v>0</v>
      </c>
      <c r="M221" s="56">
        <v>8979670</v>
      </c>
      <c r="N221" s="57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3659979</v>
      </c>
      <c r="T221" s="56">
        <v>289000</v>
      </c>
      <c r="U221" s="56">
        <v>1461000</v>
      </c>
      <c r="V221" s="57">
        <v>1816000</v>
      </c>
      <c r="W221" s="58">
        <v>0</v>
      </c>
      <c r="X221" s="57">
        <v>0</v>
      </c>
      <c r="Y221" s="59">
        <v>73577862</v>
      </c>
      <c r="Z221" s="58">
        <v>27431542</v>
      </c>
      <c r="AA221" s="57">
        <v>0</v>
      </c>
      <c r="AB221" s="57">
        <v>46146320</v>
      </c>
      <c r="AC221" s="60">
        <v>73577862</v>
      </c>
    </row>
    <row r="222" spans="1:29" s="10" customFormat="1" ht="12.75" customHeight="1">
      <c r="A222" s="27"/>
      <c r="B222" s="53" t="s">
        <v>473</v>
      </c>
      <c r="C222" s="54" t="s">
        <v>474</v>
      </c>
      <c r="D222" s="55">
        <v>30716365</v>
      </c>
      <c r="E222" s="56">
        <v>250000</v>
      </c>
      <c r="F222" s="56">
        <v>17898000</v>
      </c>
      <c r="G222" s="56">
        <v>47550875</v>
      </c>
      <c r="H222" s="56">
        <v>25442000</v>
      </c>
      <c r="I222" s="56">
        <v>4400000</v>
      </c>
      <c r="J222" s="56">
        <v>0</v>
      </c>
      <c r="K222" s="56">
        <v>400000</v>
      </c>
      <c r="L222" s="56">
        <v>0</v>
      </c>
      <c r="M222" s="56">
        <v>18753000</v>
      </c>
      <c r="N222" s="57">
        <v>0</v>
      </c>
      <c r="O222" s="56">
        <v>0</v>
      </c>
      <c r="P222" s="56">
        <v>6401000</v>
      </c>
      <c r="Q222" s="56">
        <v>0</v>
      </c>
      <c r="R222" s="56">
        <v>0</v>
      </c>
      <c r="S222" s="56">
        <v>2571500</v>
      </c>
      <c r="T222" s="56">
        <v>157000</v>
      </c>
      <c r="U222" s="56">
        <v>1338000</v>
      </c>
      <c r="V222" s="57">
        <v>1700000</v>
      </c>
      <c r="W222" s="58">
        <v>360140</v>
      </c>
      <c r="X222" s="57">
        <v>0</v>
      </c>
      <c r="Y222" s="59">
        <v>157937880</v>
      </c>
      <c r="Z222" s="58">
        <v>44349650</v>
      </c>
      <c r="AA222" s="57">
        <v>71809365</v>
      </c>
      <c r="AB222" s="57">
        <v>41778865</v>
      </c>
      <c r="AC222" s="60">
        <v>157937880</v>
      </c>
    </row>
    <row r="223" spans="1:29" s="10" customFormat="1" ht="12.75" customHeight="1">
      <c r="A223" s="27"/>
      <c r="B223" s="53" t="s">
        <v>475</v>
      </c>
      <c r="C223" s="54" t="s">
        <v>476</v>
      </c>
      <c r="D223" s="55">
        <v>0</v>
      </c>
      <c r="E223" s="56">
        <v>0</v>
      </c>
      <c r="F223" s="56">
        <v>0</v>
      </c>
      <c r="G223" s="56">
        <v>7078550</v>
      </c>
      <c r="H223" s="56">
        <v>0</v>
      </c>
      <c r="I223" s="56">
        <v>0</v>
      </c>
      <c r="J223" s="56">
        <v>0</v>
      </c>
      <c r="K223" s="56">
        <v>0</v>
      </c>
      <c r="L223" s="56">
        <v>0</v>
      </c>
      <c r="M223" s="56">
        <v>1827000</v>
      </c>
      <c r="N223" s="57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1100000</v>
      </c>
      <c r="V223" s="57">
        <v>0</v>
      </c>
      <c r="W223" s="58">
        <v>0</v>
      </c>
      <c r="X223" s="57">
        <v>0</v>
      </c>
      <c r="Y223" s="59">
        <v>10005550</v>
      </c>
      <c r="Z223" s="58">
        <v>10005550</v>
      </c>
      <c r="AA223" s="57">
        <v>0</v>
      </c>
      <c r="AB223" s="57">
        <v>0</v>
      </c>
      <c r="AC223" s="60">
        <v>10005550</v>
      </c>
    </row>
    <row r="224" spans="1:29" s="10" customFormat="1" ht="12.75" customHeight="1">
      <c r="A224" s="27"/>
      <c r="B224" s="53" t="s">
        <v>477</v>
      </c>
      <c r="C224" s="54" t="s">
        <v>478</v>
      </c>
      <c r="D224" s="55">
        <v>5384230</v>
      </c>
      <c r="E224" s="56">
        <v>1337437</v>
      </c>
      <c r="F224" s="56">
        <v>854498</v>
      </c>
      <c r="G224" s="56">
        <v>2736593</v>
      </c>
      <c r="H224" s="56">
        <v>5438498</v>
      </c>
      <c r="I224" s="56">
        <v>0</v>
      </c>
      <c r="J224" s="56">
        <v>0</v>
      </c>
      <c r="K224" s="56">
        <v>0</v>
      </c>
      <c r="L224" s="56">
        <v>0</v>
      </c>
      <c r="M224" s="56">
        <v>2556702</v>
      </c>
      <c r="N224" s="57">
        <v>0</v>
      </c>
      <c r="O224" s="56">
        <v>0</v>
      </c>
      <c r="P224" s="56">
        <v>4546405</v>
      </c>
      <c r="Q224" s="56">
        <v>0</v>
      </c>
      <c r="R224" s="56">
        <v>0</v>
      </c>
      <c r="S224" s="56">
        <v>254117</v>
      </c>
      <c r="T224" s="56">
        <v>0</v>
      </c>
      <c r="U224" s="56">
        <v>541517</v>
      </c>
      <c r="V224" s="57">
        <v>813833</v>
      </c>
      <c r="W224" s="58">
        <v>0</v>
      </c>
      <c r="X224" s="57">
        <v>0</v>
      </c>
      <c r="Y224" s="59">
        <v>24463830</v>
      </c>
      <c r="Z224" s="58">
        <v>16033956</v>
      </c>
      <c r="AA224" s="57">
        <v>0</v>
      </c>
      <c r="AB224" s="57">
        <v>0</v>
      </c>
      <c r="AC224" s="60">
        <v>16033956</v>
      </c>
    </row>
    <row r="225" spans="1:29" s="10" customFormat="1" ht="12.75" customHeight="1">
      <c r="A225" s="27"/>
      <c r="B225" s="53" t="s">
        <v>479</v>
      </c>
      <c r="C225" s="54" t="s">
        <v>480</v>
      </c>
      <c r="D225" s="55">
        <v>1830764</v>
      </c>
      <c r="E225" s="56">
        <v>0</v>
      </c>
      <c r="F225" s="56">
        <v>7320000</v>
      </c>
      <c r="G225" s="56">
        <v>9256192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3118044</v>
      </c>
      <c r="N225" s="57">
        <v>0</v>
      </c>
      <c r="O225" s="56">
        <v>0</v>
      </c>
      <c r="P225" s="56">
        <v>8000000</v>
      </c>
      <c r="Q225" s="56">
        <v>0</v>
      </c>
      <c r="R225" s="56">
        <v>0</v>
      </c>
      <c r="S225" s="56">
        <v>852000</v>
      </c>
      <c r="T225" s="56">
        <v>120000</v>
      </c>
      <c r="U225" s="56">
        <v>3600000</v>
      </c>
      <c r="V225" s="57">
        <v>1800000</v>
      </c>
      <c r="W225" s="58">
        <v>0</v>
      </c>
      <c r="X225" s="57">
        <v>0</v>
      </c>
      <c r="Y225" s="59">
        <v>35897000</v>
      </c>
      <c r="Z225" s="58">
        <v>34005000</v>
      </c>
      <c r="AA225" s="57">
        <v>0</v>
      </c>
      <c r="AB225" s="57">
        <v>1892000</v>
      </c>
      <c r="AC225" s="60">
        <v>35897000</v>
      </c>
    </row>
    <row r="226" spans="1:29" s="10" customFormat="1" ht="12.75" customHeight="1">
      <c r="A226" s="28"/>
      <c r="B226" s="62" t="s">
        <v>638</v>
      </c>
      <c r="C226" s="63"/>
      <c r="D226" s="64">
        <f aca="true" t="shared" si="1" ref="D226:AC226">SUM(D21:D225)</f>
        <v>6482614955</v>
      </c>
      <c r="E226" s="65">
        <f t="shared" si="1"/>
        <v>305647042</v>
      </c>
      <c r="F226" s="65">
        <f t="shared" si="1"/>
        <v>3535792157</v>
      </c>
      <c r="G226" s="65">
        <f t="shared" si="1"/>
        <v>4991194005</v>
      </c>
      <c r="H226" s="65">
        <f t="shared" si="1"/>
        <v>2693726716</v>
      </c>
      <c r="I226" s="65">
        <f t="shared" si="1"/>
        <v>560023763</v>
      </c>
      <c r="J226" s="65">
        <f t="shared" si="1"/>
        <v>5462836</v>
      </c>
      <c r="K226" s="65">
        <f t="shared" si="1"/>
        <v>10700000</v>
      </c>
      <c r="L226" s="65">
        <f t="shared" si="1"/>
        <v>41845348</v>
      </c>
      <c r="M226" s="65">
        <f t="shared" si="1"/>
        <v>2604016973</v>
      </c>
      <c r="N226" s="66">
        <f t="shared" si="1"/>
        <v>1100004</v>
      </c>
      <c r="O226" s="65">
        <f t="shared" si="1"/>
        <v>298961947</v>
      </c>
      <c r="P226" s="65">
        <f t="shared" si="1"/>
        <v>1095989430</v>
      </c>
      <c r="Q226" s="65">
        <f t="shared" si="1"/>
        <v>1000000</v>
      </c>
      <c r="R226" s="65">
        <f t="shared" si="1"/>
        <v>174395463</v>
      </c>
      <c r="S226" s="65">
        <f t="shared" si="1"/>
        <v>227710917</v>
      </c>
      <c r="T226" s="65">
        <f t="shared" si="1"/>
        <v>220212607</v>
      </c>
      <c r="U226" s="65">
        <f t="shared" si="1"/>
        <v>629590062</v>
      </c>
      <c r="V226" s="66">
        <f t="shared" si="1"/>
        <v>665556914</v>
      </c>
      <c r="W226" s="67">
        <f t="shared" si="1"/>
        <v>38794883</v>
      </c>
      <c r="X226" s="66">
        <f t="shared" si="1"/>
        <v>0</v>
      </c>
      <c r="Y226" s="68">
        <f t="shared" si="1"/>
        <v>24584336022</v>
      </c>
      <c r="Z226" s="67">
        <f t="shared" si="1"/>
        <v>15750368911</v>
      </c>
      <c r="AA226" s="66">
        <f t="shared" si="1"/>
        <v>1785184921</v>
      </c>
      <c r="AB226" s="66">
        <f t="shared" si="1"/>
        <v>6526318667</v>
      </c>
      <c r="AC226" s="69">
        <f t="shared" si="1"/>
        <v>24061872499</v>
      </c>
    </row>
    <row r="227" spans="1:29" s="10" customFormat="1" ht="12.75" customHeight="1">
      <c r="A227" s="27"/>
      <c r="B227" s="53"/>
      <c r="C227" s="54"/>
      <c r="D227" s="55"/>
      <c r="E227" s="56"/>
      <c r="F227" s="56"/>
      <c r="G227" s="56"/>
      <c r="H227" s="56"/>
      <c r="I227" s="56"/>
      <c r="J227" s="56"/>
      <c r="K227" s="56"/>
      <c r="L227" s="56"/>
      <c r="M227" s="56"/>
      <c r="N227" s="57"/>
      <c r="O227" s="56"/>
      <c r="P227" s="56"/>
      <c r="Q227" s="56"/>
      <c r="R227" s="56"/>
      <c r="S227" s="56"/>
      <c r="T227" s="56"/>
      <c r="U227" s="56"/>
      <c r="V227" s="57"/>
      <c r="W227" s="58"/>
      <c r="X227" s="57"/>
      <c r="Y227" s="59"/>
      <c r="Z227" s="58"/>
      <c r="AA227" s="57"/>
      <c r="AB227" s="57"/>
      <c r="AC227" s="60"/>
    </row>
    <row r="228" spans="1:29" s="10" customFormat="1" ht="12.75" customHeight="1">
      <c r="A228" s="20"/>
      <c r="B228" s="99" t="s">
        <v>481</v>
      </c>
      <c r="C228" s="100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3"/>
      <c r="X228" s="102"/>
      <c r="Y228" s="104"/>
      <c r="Z228" s="103"/>
      <c r="AA228" s="102"/>
      <c r="AB228" s="102"/>
      <c r="AC228" s="104"/>
    </row>
    <row r="229" spans="1:29" s="10" customFormat="1" ht="12.75" customHeight="1">
      <c r="A229" s="27"/>
      <c r="B229" s="53"/>
      <c r="C229" s="54"/>
      <c r="D229" s="55"/>
      <c r="E229" s="56"/>
      <c r="F229" s="56"/>
      <c r="G229" s="56"/>
      <c r="H229" s="56"/>
      <c r="I229" s="56"/>
      <c r="J229" s="56"/>
      <c r="K229" s="56"/>
      <c r="L229" s="56"/>
      <c r="M229" s="56"/>
      <c r="N229" s="57"/>
      <c r="O229" s="56"/>
      <c r="P229" s="56"/>
      <c r="Q229" s="56"/>
      <c r="R229" s="56"/>
      <c r="S229" s="56"/>
      <c r="T229" s="56"/>
      <c r="U229" s="56"/>
      <c r="V229" s="57"/>
      <c r="W229" s="58"/>
      <c r="X229" s="57"/>
      <c r="Y229" s="59"/>
      <c r="Z229" s="58"/>
      <c r="AA229" s="57"/>
      <c r="AB229" s="57"/>
      <c r="AC229" s="60"/>
    </row>
    <row r="230" spans="1:29" s="10" customFormat="1" ht="12.75" customHeight="1">
      <c r="A230" s="27"/>
      <c r="B230" s="53" t="s">
        <v>482</v>
      </c>
      <c r="C230" s="54" t="s">
        <v>483</v>
      </c>
      <c r="D230" s="55">
        <v>0</v>
      </c>
      <c r="E230" s="56">
        <v>0</v>
      </c>
      <c r="F230" s="56">
        <v>0</v>
      </c>
      <c r="G230" s="56">
        <v>420000</v>
      </c>
      <c r="H230" s="56">
        <v>160000</v>
      </c>
      <c r="I230" s="56">
        <v>0</v>
      </c>
      <c r="J230" s="56">
        <v>0</v>
      </c>
      <c r="K230" s="56">
        <v>0</v>
      </c>
      <c r="L230" s="56">
        <v>0</v>
      </c>
      <c r="M230" s="56">
        <v>20000</v>
      </c>
      <c r="N230" s="57">
        <v>0</v>
      </c>
      <c r="O230" s="56">
        <v>0</v>
      </c>
      <c r="P230" s="56">
        <v>2055000</v>
      </c>
      <c r="Q230" s="56">
        <v>0</v>
      </c>
      <c r="R230" s="56">
        <v>0</v>
      </c>
      <c r="S230" s="56">
        <v>675000</v>
      </c>
      <c r="T230" s="56">
        <v>487241</v>
      </c>
      <c r="U230" s="56">
        <v>2550783</v>
      </c>
      <c r="V230" s="57">
        <v>3150000</v>
      </c>
      <c r="W230" s="58">
        <v>0</v>
      </c>
      <c r="X230" s="57">
        <v>0</v>
      </c>
      <c r="Y230" s="59">
        <v>9518024</v>
      </c>
      <c r="Z230" s="58">
        <v>630000</v>
      </c>
      <c r="AA230" s="57">
        <v>0</v>
      </c>
      <c r="AB230" s="57">
        <v>8888024</v>
      </c>
      <c r="AC230" s="60">
        <v>9518024</v>
      </c>
    </row>
    <row r="231" spans="1:29" s="10" customFormat="1" ht="12.75" customHeight="1">
      <c r="A231" s="27"/>
      <c r="B231" s="53" t="s">
        <v>484</v>
      </c>
      <c r="C231" s="54" t="s">
        <v>485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7">
        <v>0</v>
      </c>
      <c r="O231" s="56">
        <v>0</v>
      </c>
      <c r="P231" s="56">
        <v>2300000</v>
      </c>
      <c r="Q231" s="56">
        <v>0</v>
      </c>
      <c r="R231" s="56">
        <v>800000</v>
      </c>
      <c r="S231" s="56">
        <v>1870200</v>
      </c>
      <c r="T231" s="56">
        <v>123500</v>
      </c>
      <c r="U231" s="56">
        <v>0</v>
      </c>
      <c r="V231" s="57">
        <v>0</v>
      </c>
      <c r="W231" s="58">
        <v>0</v>
      </c>
      <c r="X231" s="57">
        <v>0</v>
      </c>
      <c r="Y231" s="59">
        <v>5093700</v>
      </c>
      <c r="Z231" s="58">
        <v>0</v>
      </c>
      <c r="AA231" s="57">
        <v>0</v>
      </c>
      <c r="AB231" s="57">
        <v>5093700</v>
      </c>
      <c r="AC231" s="60">
        <v>5093700</v>
      </c>
    </row>
    <row r="232" spans="1:29" s="10" customFormat="1" ht="12.75" customHeight="1">
      <c r="A232" s="27"/>
      <c r="B232" s="53" t="s">
        <v>486</v>
      </c>
      <c r="C232" s="54" t="s">
        <v>487</v>
      </c>
      <c r="D232" s="55">
        <v>0</v>
      </c>
      <c r="E232" s="56">
        <v>0</v>
      </c>
      <c r="F232" s="56">
        <v>0</v>
      </c>
      <c r="G232" s="56">
        <v>430785684</v>
      </c>
      <c r="H232" s="56">
        <v>60595596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7">
        <v>0</v>
      </c>
      <c r="O232" s="56">
        <v>0</v>
      </c>
      <c r="P232" s="56">
        <v>0</v>
      </c>
      <c r="Q232" s="56">
        <v>0</v>
      </c>
      <c r="R232" s="56">
        <v>15000000</v>
      </c>
      <c r="S232" s="56">
        <v>120000</v>
      </c>
      <c r="T232" s="56">
        <v>20004</v>
      </c>
      <c r="U232" s="56">
        <v>0</v>
      </c>
      <c r="V232" s="57">
        <v>0</v>
      </c>
      <c r="W232" s="58">
        <v>0</v>
      </c>
      <c r="X232" s="57">
        <v>0</v>
      </c>
      <c r="Y232" s="59">
        <v>506521284</v>
      </c>
      <c r="Z232" s="58">
        <v>491471280</v>
      </c>
      <c r="AA232" s="57">
        <v>0</v>
      </c>
      <c r="AB232" s="57">
        <v>0</v>
      </c>
      <c r="AC232" s="60">
        <v>491471280</v>
      </c>
    </row>
    <row r="233" spans="1:29" s="10" customFormat="1" ht="12.75" customHeight="1">
      <c r="A233" s="27"/>
      <c r="B233" s="53" t="s">
        <v>488</v>
      </c>
      <c r="C233" s="54" t="s">
        <v>489</v>
      </c>
      <c r="D233" s="55">
        <v>1000000</v>
      </c>
      <c r="E233" s="56">
        <v>700000</v>
      </c>
      <c r="F233" s="56">
        <v>0</v>
      </c>
      <c r="G233" s="56">
        <v>560961000</v>
      </c>
      <c r="H233" s="56">
        <v>57843000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7">
        <v>0</v>
      </c>
      <c r="O233" s="56">
        <v>0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7">
        <v>0</v>
      </c>
      <c r="W233" s="58">
        <v>0</v>
      </c>
      <c r="X233" s="57">
        <v>0</v>
      </c>
      <c r="Y233" s="59">
        <v>620504000</v>
      </c>
      <c r="Z233" s="58">
        <v>620504000</v>
      </c>
      <c r="AA233" s="57">
        <v>0</v>
      </c>
      <c r="AB233" s="57">
        <v>0</v>
      </c>
      <c r="AC233" s="60">
        <v>620504000</v>
      </c>
    </row>
    <row r="234" spans="1:29" s="10" customFormat="1" ht="12.75" customHeight="1">
      <c r="A234" s="27"/>
      <c r="B234" s="53" t="s">
        <v>490</v>
      </c>
      <c r="C234" s="54" t="s">
        <v>491</v>
      </c>
      <c r="D234" s="55">
        <v>0</v>
      </c>
      <c r="E234" s="56">
        <v>0</v>
      </c>
      <c r="F234" s="56">
        <v>0</v>
      </c>
      <c r="G234" s="56">
        <v>219655987</v>
      </c>
      <c r="H234" s="56">
        <v>80829566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7">
        <v>0</v>
      </c>
      <c r="O234" s="56">
        <v>0</v>
      </c>
      <c r="P234" s="56">
        <v>0</v>
      </c>
      <c r="Q234" s="56">
        <v>0</v>
      </c>
      <c r="R234" s="56">
        <v>500000</v>
      </c>
      <c r="S234" s="56">
        <v>1952000</v>
      </c>
      <c r="T234" s="56">
        <v>50000</v>
      </c>
      <c r="U234" s="56">
        <v>250000</v>
      </c>
      <c r="V234" s="57">
        <v>1000000</v>
      </c>
      <c r="W234" s="58">
        <v>0</v>
      </c>
      <c r="X234" s="57">
        <v>0</v>
      </c>
      <c r="Y234" s="59">
        <v>304237553</v>
      </c>
      <c r="Z234" s="58">
        <v>228136350</v>
      </c>
      <c r="AA234" s="57">
        <v>72501203</v>
      </c>
      <c r="AB234" s="57">
        <v>1850000</v>
      </c>
      <c r="AC234" s="60">
        <v>302487553</v>
      </c>
    </row>
    <row r="235" spans="1:29" s="10" customFormat="1" ht="12.75" customHeight="1">
      <c r="A235" s="27"/>
      <c r="B235" s="53" t="s">
        <v>492</v>
      </c>
      <c r="C235" s="54" t="s">
        <v>493</v>
      </c>
      <c r="D235" s="55">
        <v>2962000</v>
      </c>
      <c r="E235" s="56">
        <v>0</v>
      </c>
      <c r="F235" s="56">
        <v>0</v>
      </c>
      <c r="G235" s="56">
        <v>740385562</v>
      </c>
      <c r="H235" s="56">
        <v>137530586</v>
      </c>
      <c r="I235" s="56">
        <v>0</v>
      </c>
      <c r="J235" s="56">
        <v>0</v>
      </c>
      <c r="K235" s="56">
        <v>0</v>
      </c>
      <c r="L235" s="56">
        <v>0</v>
      </c>
      <c r="M235" s="56">
        <v>48200000</v>
      </c>
      <c r="N235" s="57">
        <v>0</v>
      </c>
      <c r="O235" s="56">
        <v>0</v>
      </c>
      <c r="P235" s="56">
        <v>59611000</v>
      </c>
      <c r="Q235" s="56">
        <v>0</v>
      </c>
      <c r="R235" s="56">
        <v>6881207</v>
      </c>
      <c r="S235" s="56">
        <v>2658000</v>
      </c>
      <c r="T235" s="56">
        <v>4850000</v>
      </c>
      <c r="U235" s="56">
        <v>28528698</v>
      </c>
      <c r="V235" s="57">
        <v>13200000</v>
      </c>
      <c r="W235" s="58">
        <v>0</v>
      </c>
      <c r="X235" s="57">
        <v>0</v>
      </c>
      <c r="Y235" s="59">
        <v>1044807053</v>
      </c>
      <c r="Z235" s="58">
        <v>920415000</v>
      </c>
      <c r="AA235" s="57">
        <v>0</v>
      </c>
      <c r="AB235" s="57">
        <v>124392053</v>
      </c>
      <c r="AC235" s="60">
        <v>1044807053</v>
      </c>
    </row>
    <row r="236" spans="1:29" s="10" customFormat="1" ht="12.75" customHeight="1">
      <c r="A236" s="27"/>
      <c r="B236" s="53" t="s">
        <v>494</v>
      </c>
      <c r="C236" s="54" t="s">
        <v>495</v>
      </c>
      <c r="D236" s="55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7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110000</v>
      </c>
      <c r="T236" s="56">
        <v>74771</v>
      </c>
      <c r="U236" s="56">
        <v>0</v>
      </c>
      <c r="V236" s="57">
        <v>220000</v>
      </c>
      <c r="W236" s="58">
        <v>0</v>
      </c>
      <c r="X236" s="57">
        <v>0</v>
      </c>
      <c r="Y236" s="59">
        <v>404771</v>
      </c>
      <c r="Z236" s="58">
        <v>0</v>
      </c>
      <c r="AA236" s="57">
        <v>0</v>
      </c>
      <c r="AB236" s="57">
        <v>404771</v>
      </c>
      <c r="AC236" s="60">
        <v>404771</v>
      </c>
    </row>
    <row r="237" spans="1:29" s="10" customFormat="1" ht="12.75" customHeight="1">
      <c r="A237" s="27"/>
      <c r="B237" s="53" t="s">
        <v>496</v>
      </c>
      <c r="C237" s="54" t="s">
        <v>497</v>
      </c>
      <c r="D237" s="55">
        <v>0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4000000</v>
      </c>
      <c r="N237" s="57">
        <v>0</v>
      </c>
      <c r="O237" s="56">
        <v>0</v>
      </c>
      <c r="P237" s="56">
        <v>1600000</v>
      </c>
      <c r="Q237" s="56">
        <v>0</v>
      </c>
      <c r="R237" s="56">
        <v>0</v>
      </c>
      <c r="S237" s="56">
        <v>300000</v>
      </c>
      <c r="T237" s="56">
        <v>1250000</v>
      </c>
      <c r="U237" s="56">
        <v>0</v>
      </c>
      <c r="V237" s="57">
        <v>6400000</v>
      </c>
      <c r="W237" s="58">
        <v>0</v>
      </c>
      <c r="X237" s="57">
        <v>0</v>
      </c>
      <c r="Y237" s="59">
        <v>13550000</v>
      </c>
      <c r="Z237" s="58">
        <v>0</v>
      </c>
      <c r="AA237" s="57">
        <v>0</v>
      </c>
      <c r="AB237" s="57">
        <v>13550000</v>
      </c>
      <c r="AC237" s="60">
        <v>13550000</v>
      </c>
    </row>
    <row r="238" spans="1:29" s="10" customFormat="1" ht="12.75" customHeight="1">
      <c r="A238" s="27"/>
      <c r="B238" s="53" t="s">
        <v>498</v>
      </c>
      <c r="C238" s="54" t="s">
        <v>499</v>
      </c>
      <c r="D238" s="55">
        <v>0</v>
      </c>
      <c r="E238" s="56">
        <v>0</v>
      </c>
      <c r="F238" s="56">
        <v>0</v>
      </c>
      <c r="G238" s="56">
        <v>455623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7">
        <v>0</v>
      </c>
      <c r="O238" s="56">
        <v>0</v>
      </c>
      <c r="P238" s="56">
        <v>0</v>
      </c>
      <c r="Q238" s="56">
        <v>0</v>
      </c>
      <c r="R238" s="56">
        <v>339307</v>
      </c>
      <c r="S238" s="56">
        <v>200000</v>
      </c>
      <c r="T238" s="56">
        <v>1549066</v>
      </c>
      <c r="U238" s="56">
        <v>0</v>
      </c>
      <c r="V238" s="57">
        <v>0</v>
      </c>
      <c r="W238" s="58">
        <v>1000000</v>
      </c>
      <c r="X238" s="57">
        <v>0</v>
      </c>
      <c r="Y238" s="59">
        <v>3543996</v>
      </c>
      <c r="Z238" s="58">
        <v>0</v>
      </c>
      <c r="AA238" s="57">
        <v>0</v>
      </c>
      <c r="AB238" s="57">
        <v>0</v>
      </c>
      <c r="AC238" s="60">
        <v>0</v>
      </c>
    </row>
    <row r="239" spans="1:29" s="10" customFormat="1" ht="12.75" customHeight="1">
      <c r="A239" s="27"/>
      <c r="B239" s="53" t="s">
        <v>500</v>
      </c>
      <c r="C239" s="54" t="s">
        <v>501</v>
      </c>
      <c r="D239" s="55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7">
        <v>0</v>
      </c>
      <c r="O239" s="56">
        <v>0</v>
      </c>
      <c r="P239" s="56">
        <v>6325000</v>
      </c>
      <c r="Q239" s="56">
        <v>0</v>
      </c>
      <c r="R239" s="56">
        <v>25000</v>
      </c>
      <c r="S239" s="56">
        <v>4740360</v>
      </c>
      <c r="T239" s="56">
        <v>2938800</v>
      </c>
      <c r="U239" s="56">
        <v>1678200</v>
      </c>
      <c r="V239" s="57">
        <v>14183611</v>
      </c>
      <c r="W239" s="58">
        <v>0</v>
      </c>
      <c r="X239" s="57">
        <v>0</v>
      </c>
      <c r="Y239" s="59">
        <v>29890971</v>
      </c>
      <c r="Z239" s="58">
        <v>1733100</v>
      </c>
      <c r="AA239" s="57">
        <v>0</v>
      </c>
      <c r="AB239" s="57">
        <v>28157871</v>
      </c>
      <c r="AC239" s="60">
        <v>29890971</v>
      </c>
    </row>
    <row r="240" spans="1:29" s="10" customFormat="1" ht="12.75" customHeight="1">
      <c r="A240" s="27"/>
      <c r="B240" s="53" t="s">
        <v>502</v>
      </c>
      <c r="C240" s="54" t="s">
        <v>503</v>
      </c>
      <c r="D240" s="55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7">
        <v>0</v>
      </c>
      <c r="O240" s="56">
        <v>0</v>
      </c>
      <c r="P240" s="56">
        <v>140000</v>
      </c>
      <c r="Q240" s="56">
        <v>0</v>
      </c>
      <c r="R240" s="56">
        <v>0</v>
      </c>
      <c r="S240" s="56">
        <v>0</v>
      </c>
      <c r="T240" s="56">
        <v>20000</v>
      </c>
      <c r="U240" s="56">
        <v>0</v>
      </c>
      <c r="V240" s="57">
        <v>0</v>
      </c>
      <c r="W240" s="58">
        <v>0</v>
      </c>
      <c r="X240" s="57">
        <v>0</v>
      </c>
      <c r="Y240" s="59">
        <v>160000</v>
      </c>
      <c r="Z240" s="58">
        <v>0</v>
      </c>
      <c r="AA240" s="57">
        <v>0</v>
      </c>
      <c r="AB240" s="57">
        <v>160000</v>
      </c>
      <c r="AC240" s="60">
        <v>160000</v>
      </c>
    </row>
    <row r="241" spans="1:29" s="10" customFormat="1" ht="12.75" customHeight="1">
      <c r="A241" s="27"/>
      <c r="B241" s="53" t="s">
        <v>504</v>
      </c>
      <c r="C241" s="54" t="s">
        <v>505</v>
      </c>
      <c r="D241" s="55">
        <v>0</v>
      </c>
      <c r="E241" s="56">
        <v>0</v>
      </c>
      <c r="F241" s="56">
        <v>0</v>
      </c>
      <c r="G241" s="56">
        <v>145969021</v>
      </c>
      <c r="H241" s="56">
        <v>46848970</v>
      </c>
      <c r="I241" s="56">
        <v>0</v>
      </c>
      <c r="J241" s="56">
        <v>0</v>
      </c>
      <c r="K241" s="56">
        <v>0</v>
      </c>
      <c r="L241" s="56">
        <v>1800000</v>
      </c>
      <c r="M241" s="56">
        <v>0</v>
      </c>
      <c r="N241" s="57">
        <v>0</v>
      </c>
      <c r="O241" s="56">
        <v>0</v>
      </c>
      <c r="P241" s="56">
        <v>22000000</v>
      </c>
      <c r="Q241" s="56">
        <v>0</v>
      </c>
      <c r="R241" s="56">
        <v>0</v>
      </c>
      <c r="S241" s="56">
        <v>43075000</v>
      </c>
      <c r="T241" s="56">
        <v>0</v>
      </c>
      <c r="U241" s="56">
        <v>13000000</v>
      </c>
      <c r="V241" s="57">
        <v>5000000</v>
      </c>
      <c r="W241" s="58">
        <v>0</v>
      </c>
      <c r="X241" s="57">
        <v>0</v>
      </c>
      <c r="Y241" s="59">
        <v>277692991</v>
      </c>
      <c r="Z241" s="58">
        <v>230362991</v>
      </c>
      <c r="AA241" s="57">
        <v>0</v>
      </c>
      <c r="AB241" s="57">
        <v>44330000</v>
      </c>
      <c r="AC241" s="60">
        <v>274692991</v>
      </c>
    </row>
    <row r="242" spans="1:29" s="10" customFormat="1" ht="12.75" customHeight="1">
      <c r="A242" s="27"/>
      <c r="B242" s="53" t="s">
        <v>506</v>
      </c>
      <c r="C242" s="54" t="s">
        <v>507</v>
      </c>
      <c r="D242" s="55">
        <v>0</v>
      </c>
      <c r="E242" s="56">
        <v>0</v>
      </c>
      <c r="F242" s="56">
        <v>0</v>
      </c>
      <c r="G242" s="56">
        <v>175245000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7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7">
        <v>0</v>
      </c>
      <c r="W242" s="58">
        <v>0</v>
      </c>
      <c r="X242" s="57">
        <v>0</v>
      </c>
      <c r="Y242" s="59">
        <v>175245000</v>
      </c>
      <c r="Z242" s="58">
        <v>175245000</v>
      </c>
      <c r="AA242" s="57">
        <v>0</v>
      </c>
      <c r="AB242" s="57">
        <v>0</v>
      </c>
      <c r="AC242" s="60">
        <v>175245000</v>
      </c>
    </row>
    <row r="243" spans="1:29" s="10" customFormat="1" ht="12.75" customHeight="1">
      <c r="A243" s="27"/>
      <c r="B243" s="53" t="s">
        <v>508</v>
      </c>
      <c r="C243" s="54" t="s">
        <v>509</v>
      </c>
      <c r="D243" s="55">
        <v>0</v>
      </c>
      <c r="E243" s="56">
        <v>0</v>
      </c>
      <c r="F243" s="56">
        <v>0</v>
      </c>
      <c r="G243" s="56">
        <v>243759000</v>
      </c>
      <c r="H243" s="56">
        <v>45800000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7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7">
        <v>0</v>
      </c>
      <c r="W243" s="58">
        <v>0</v>
      </c>
      <c r="X243" s="57">
        <v>0</v>
      </c>
      <c r="Y243" s="59">
        <v>289559000</v>
      </c>
      <c r="Z243" s="58">
        <v>244759000</v>
      </c>
      <c r="AA243" s="57">
        <v>0</v>
      </c>
      <c r="AB243" s="57">
        <v>0</v>
      </c>
      <c r="AC243" s="60">
        <v>244759000</v>
      </c>
    </row>
    <row r="244" spans="1:29" s="10" customFormat="1" ht="12.75" customHeight="1">
      <c r="A244" s="27"/>
      <c r="B244" s="53" t="s">
        <v>510</v>
      </c>
      <c r="C244" s="54" t="s">
        <v>511</v>
      </c>
      <c r="D244" s="55">
        <v>0</v>
      </c>
      <c r="E244" s="56">
        <v>0</v>
      </c>
      <c r="F244" s="56">
        <v>0</v>
      </c>
      <c r="G244" s="56">
        <v>222198369</v>
      </c>
      <c r="H244" s="56">
        <v>36000000</v>
      </c>
      <c r="I244" s="56">
        <v>0</v>
      </c>
      <c r="J244" s="56">
        <v>0</v>
      </c>
      <c r="K244" s="56">
        <v>0</v>
      </c>
      <c r="L244" s="56">
        <v>0</v>
      </c>
      <c r="M244" s="56">
        <v>4581381</v>
      </c>
      <c r="N244" s="57">
        <v>0</v>
      </c>
      <c r="O244" s="56">
        <v>0</v>
      </c>
      <c r="P244" s="56">
        <v>0</v>
      </c>
      <c r="Q244" s="56">
        <v>0</v>
      </c>
      <c r="R244" s="56">
        <v>1290000</v>
      </c>
      <c r="S244" s="56">
        <v>980000</v>
      </c>
      <c r="T244" s="56">
        <v>1050000</v>
      </c>
      <c r="U244" s="56">
        <v>1500000</v>
      </c>
      <c r="V244" s="57">
        <v>3000000</v>
      </c>
      <c r="W244" s="58">
        <v>0</v>
      </c>
      <c r="X244" s="57">
        <v>0</v>
      </c>
      <c r="Y244" s="59">
        <v>270599750</v>
      </c>
      <c r="Z244" s="58">
        <v>260779750</v>
      </c>
      <c r="AA244" s="57">
        <v>0</v>
      </c>
      <c r="AB244" s="57">
        <v>9820000</v>
      </c>
      <c r="AC244" s="60">
        <v>270599750</v>
      </c>
    </row>
    <row r="245" spans="1:29" s="10" customFormat="1" ht="12.75" customHeight="1">
      <c r="A245" s="27"/>
      <c r="B245" s="53" t="s">
        <v>512</v>
      </c>
      <c r="C245" s="54" t="s">
        <v>513</v>
      </c>
      <c r="D245" s="55">
        <v>0</v>
      </c>
      <c r="E245" s="56">
        <v>0</v>
      </c>
      <c r="F245" s="56">
        <v>0</v>
      </c>
      <c r="G245" s="56">
        <v>72779000</v>
      </c>
      <c r="H245" s="56">
        <v>17000000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7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1538800</v>
      </c>
      <c r="U245" s="56">
        <v>1000000</v>
      </c>
      <c r="V245" s="57">
        <v>0</v>
      </c>
      <c r="W245" s="58">
        <v>0</v>
      </c>
      <c r="X245" s="57">
        <v>0</v>
      </c>
      <c r="Y245" s="59">
        <v>92317800</v>
      </c>
      <c r="Z245" s="58">
        <v>90779000</v>
      </c>
      <c r="AA245" s="57">
        <v>0</v>
      </c>
      <c r="AB245" s="57">
        <v>238800</v>
      </c>
      <c r="AC245" s="60">
        <v>91017800</v>
      </c>
    </row>
    <row r="246" spans="1:29" s="10" customFormat="1" ht="12.75" customHeight="1">
      <c r="A246" s="27"/>
      <c r="B246" s="53" t="s">
        <v>514</v>
      </c>
      <c r="C246" s="54" t="s">
        <v>515</v>
      </c>
      <c r="D246" s="55">
        <v>2383000</v>
      </c>
      <c r="E246" s="56">
        <v>0</v>
      </c>
      <c r="F246" s="56">
        <v>0</v>
      </c>
      <c r="G246" s="56">
        <v>384687200</v>
      </c>
      <c r="H246" s="56">
        <v>44796800</v>
      </c>
      <c r="I246" s="56">
        <v>0</v>
      </c>
      <c r="J246" s="56">
        <v>0</v>
      </c>
      <c r="K246" s="56">
        <v>0</v>
      </c>
      <c r="L246" s="56">
        <v>0</v>
      </c>
      <c r="M246" s="56">
        <v>12201000</v>
      </c>
      <c r="N246" s="57">
        <v>0</v>
      </c>
      <c r="O246" s="56">
        <v>0</v>
      </c>
      <c r="P246" s="56">
        <v>0</v>
      </c>
      <c r="Q246" s="56">
        <v>0</v>
      </c>
      <c r="R246" s="56">
        <v>1000000</v>
      </c>
      <c r="S246" s="56">
        <v>5222250</v>
      </c>
      <c r="T246" s="56">
        <v>120000</v>
      </c>
      <c r="U246" s="56">
        <v>1124000</v>
      </c>
      <c r="V246" s="57">
        <v>2600000</v>
      </c>
      <c r="W246" s="58">
        <v>0</v>
      </c>
      <c r="X246" s="57">
        <v>0</v>
      </c>
      <c r="Y246" s="59">
        <v>454134250</v>
      </c>
      <c r="Z246" s="58">
        <v>445042000</v>
      </c>
      <c r="AA246" s="57">
        <v>0</v>
      </c>
      <c r="AB246" s="57">
        <v>9092250</v>
      </c>
      <c r="AC246" s="60">
        <v>454134250</v>
      </c>
    </row>
    <row r="247" spans="1:29" s="10" customFormat="1" ht="12.75" customHeight="1">
      <c r="A247" s="27"/>
      <c r="B247" s="53" t="s">
        <v>516</v>
      </c>
      <c r="C247" s="54" t="s">
        <v>517</v>
      </c>
      <c r="D247" s="55">
        <v>0</v>
      </c>
      <c r="E247" s="56">
        <v>0</v>
      </c>
      <c r="F247" s="56">
        <v>0</v>
      </c>
      <c r="G247" s="56">
        <v>146026042</v>
      </c>
      <c r="H247" s="56">
        <v>146646709</v>
      </c>
      <c r="I247" s="56">
        <v>0</v>
      </c>
      <c r="J247" s="56">
        <v>0</v>
      </c>
      <c r="K247" s="56">
        <v>0</v>
      </c>
      <c r="L247" s="56">
        <v>0</v>
      </c>
      <c r="M247" s="56">
        <v>5588000</v>
      </c>
      <c r="N247" s="57">
        <v>0</v>
      </c>
      <c r="O247" s="56">
        <v>0</v>
      </c>
      <c r="P247" s="56">
        <v>0</v>
      </c>
      <c r="Q247" s="56">
        <v>0</v>
      </c>
      <c r="R247" s="56">
        <v>153362</v>
      </c>
      <c r="S247" s="56">
        <v>0</v>
      </c>
      <c r="T247" s="56">
        <v>0</v>
      </c>
      <c r="U247" s="56">
        <v>0</v>
      </c>
      <c r="V247" s="57">
        <v>0</v>
      </c>
      <c r="W247" s="58">
        <v>0</v>
      </c>
      <c r="X247" s="57">
        <v>0</v>
      </c>
      <c r="Y247" s="59">
        <v>298414113</v>
      </c>
      <c r="Z247" s="58">
        <v>289672751</v>
      </c>
      <c r="AA247" s="57">
        <v>0</v>
      </c>
      <c r="AB247" s="57">
        <v>3153362</v>
      </c>
      <c r="AC247" s="60">
        <v>292826113</v>
      </c>
    </row>
    <row r="248" spans="1:29" s="10" customFormat="1" ht="12.75" customHeight="1">
      <c r="A248" s="27"/>
      <c r="B248" s="53" t="s">
        <v>518</v>
      </c>
      <c r="C248" s="54" t="s">
        <v>519</v>
      </c>
      <c r="D248" s="55">
        <v>0</v>
      </c>
      <c r="E248" s="56">
        <v>0</v>
      </c>
      <c r="F248" s="56">
        <v>0</v>
      </c>
      <c r="G248" s="56">
        <v>232927713</v>
      </c>
      <c r="H248" s="56">
        <v>16003609</v>
      </c>
      <c r="I248" s="56">
        <v>19240054</v>
      </c>
      <c r="J248" s="56">
        <v>0</v>
      </c>
      <c r="K248" s="56">
        <v>0</v>
      </c>
      <c r="L248" s="56">
        <v>0</v>
      </c>
      <c r="M248" s="56">
        <v>0</v>
      </c>
      <c r="N248" s="57">
        <v>0</v>
      </c>
      <c r="O248" s="56">
        <v>0</v>
      </c>
      <c r="P248" s="56">
        <v>0</v>
      </c>
      <c r="Q248" s="56">
        <v>0</v>
      </c>
      <c r="R248" s="56">
        <v>5119000</v>
      </c>
      <c r="S248" s="56">
        <v>1590000</v>
      </c>
      <c r="T248" s="56">
        <v>220000</v>
      </c>
      <c r="U248" s="56">
        <v>1030000</v>
      </c>
      <c r="V248" s="57">
        <v>20000000</v>
      </c>
      <c r="W248" s="58">
        <v>0</v>
      </c>
      <c r="X248" s="57">
        <v>0</v>
      </c>
      <c r="Y248" s="59">
        <v>296130376</v>
      </c>
      <c r="Z248" s="58">
        <v>246981322</v>
      </c>
      <c r="AA248" s="57">
        <v>0</v>
      </c>
      <c r="AB248" s="57">
        <v>49149054</v>
      </c>
      <c r="AC248" s="60">
        <v>296130376</v>
      </c>
    </row>
    <row r="249" spans="1:29" s="10" customFormat="1" ht="12.75" customHeight="1">
      <c r="A249" s="27"/>
      <c r="B249" s="53" t="s">
        <v>520</v>
      </c>
      <c r="C249" s="54" t="s">
        <v>521</v>
      </c>
      <c r="D249" s="55">
        <v>0</v>
      </c>
      <c r="E249" s="56">
        <v>0</v>
      </c>
      <c r="F249" s="56">
        <v>0</v>
      </c>
      <c r="G249" s="56">
        <v>162978764</v>
      </c>
      <c r="H249" s="56">
        <v>32871300</v>
      </c>
      <c r="I249" s="56">
        <v>0</v>
      </c>
      <c r="J249" s="56">
        <v>0</v>
      </c>
      <c r="K249" s="56">
        <v>0</v>
      </c>
      <c r="L249" s="56">
        <v>3000000</v>
      </c>
      <c r="M249" s="56">
        <v>0</v>
      </c>
      <c r="N249" s="57">
        <v>0</v>
      </c>
      <c r="O249" s="56">
        <v>0</v>
      </c>
      <c r="P249" s="56">
        <v>0</v>
      </c>
      <c r="Q249" s="56">
        <v>0</v>
      </c>
      <c r="R249" s="56">
        <v>1299996</v>
      </c>
      <c r="S249" s="56">
        <v>99996</v>
      </c>
      <c r="T249" s="56">
        <v>165720</v>
      </c>
      <c r="U249" s="56">
        <v>2379816</v>
      </c>
      <c r="V249" s="57">
        <v>0</v>
      </c>
      <c r="W249" s="58">
        <v>0</v>
      </c>
      <c r="X249" s="57">
        <v>0</v>
      </c>
      <c r="Y249" s="59">
        <v>202795592</v>
      </c>
      <c r="Z249" s="58">
        <v>195850064</v>
      </c>
      <c r="AA249" s="57">
        <v>0</v>
      </c>
      <c r="AB249" s="57">
        <v>6845532</v>
      </c>
      <c r="AC249" s="60">
        <v>202695596</v>
      </c>
    </row>
    <row r="250" spans="1:29" s="10" customFormat="1" ht="12.75" customHeight="1">
      <c r="A250" s="27"/>
      <c r="B250" s="53" t="s">
        <v>522</v>
      </c>
      <c r="C250" s="54" t="s">
        <v>523</v>
      </c>
      <c r="D250" s="55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4900000</v>
      </c>
      <c r="J250" s="56">
        <v>0</v>
      </c>
      <c r="K250" s="56">
        <v>0</v>
      </c>
      <c r="L250" s="56">
        <v>0</v>
      </c>
      <c r="M250" s="56">
        <v>1000000</v>
      </c>
      <c r="N250" s="57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200000</v>
      </c>
      <c r="T250" s="56">
        <v>65000</v>
      </c>
      <c r="U250" s="56">
        <v>2300000</v>
      </c>
      <c r="V250" s="57">
        <v>0</v>
      </c>
      <c r="W250" s="58">
        <v>0</v>
      </c>
      <c r="X250" s="57">
        <v>0</v>
      </c>
      <c r="Y250" s="59">
        <v>8465000</v>
      </c>
      <c r="Z250" s="58">
        <v>2100000</v>
      </c>
      <c r="AA250" s="57">
        <v>4900000</v>
      </c>
      <c r="AB250" s="57">
        <v>1465000</v>
      </c>
      <c r="AC250" s="60">
        <v>8465000</v>
      </c>
    </row>
    <row r="251" spans="1:29" s="10" customFormat="1" ht="12.75" customHeight="1">
      <c r="A251" s="27"/>
      <c r="B251" s="53" t="s">
        <v>524</v>
      </c>
      <c r="C251" s="54" t="s">
        <v>525</v>
      </c>
      <c r="D251" s="55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7">
        <v>0</v>
      </c>
      <c r="O251" s="56">
        <v>0</v>
      </c>
      <c r="P251" s="56">
        <v>4600000</v>
      </c>
      <c r="Q251" s="56">
        <v>0</v>
      </c>
      <c r="R251" s="56">
        <v>0</v>
      </c>
      <c r="S251" s="56">
        <v>3480000</v>
      </c>
      <c r="T251" s="56">
        <v>1650000</v>
      </c>
      <c r="U251" s="56">
        <v>4320000</v>
      </c>
      <c r="V251" s="57">
        <v>5300000</v>
      </c>
      <c r="W251" s="58">
        <v>0</v>
      </c>
      <c r="X251" s="57">
        <v>0</v>
      </c>
      <c r="Y251" s="59">
        <v>19350000</v>
      </c>
      <c r="Z251" s="58">
        <v>0</v>
      </c>
      <c r="AA251" s="57">
        <v>0</v>
      </c>
      <c r="AB251" s="57">
        <v>0</v>
      </c>
      <c r="AC251" s="60">
        <v>0</v>
      </c>
    </row>
    <row r="252" spans="1:29" s="10" customFormat="1" ht="12.75" customHeight="1">
      <c r="A252" s="27"/>
      <c r="B252" s="53" t="s">
        <v>526</v>
      </c>
      <c r="C252" s="54" t="s">
        <v>527</v>
      </c>
      <c r="D252" s="55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5100000</v>
      </c>
      <c r="M252" s="56">
        <v>3600000</v>
      </c>
      <c r="N252" s="57">
        <v>0</v>
      </c>
      <c r="O252" s="56">
        <v>0</v>
      </c>
      <c r="P252" s="56">
        <v>4300000</v>
      </c>
      <c r="Q252" s="56">
        <v>0</v>
      </c>
      <c r="R252" s="56">
        <v>3000000</v>
      </c>
      <c r="S252" s="56">
        <v>1500000</v>
      </c>
      <c r="T252" s="56">
        <v>2505000</v>
      </c>
      <c r="U252" s="56">
        <v>2300000</v>
      </c>
      <c r="V252" s="57">
        <v>4700000</v>
      </c>
      <c r="W252" s="58">
        <v>0</v>
      </c>
      <c r="X252" s="57">
        <v>0</v>
      </c>
      <c r="Y252" s="59">
        <v>27005000</v>
      </c>
      <c r="Z252" s="58">
        <v>0</v>
      </c>
      <c r="AA252" s="57">
        <v>0</v>
      </c>
      <c r="AB252" s="57">
        <v>27005000</v>
      </c>
      <c r="AC252" s="60">
        <v>27005000</v>
      </c>
    </row>
    <row r="253" spans="1:29" s="10" customFormat="1" ht="12.75" customHeight="1">
      <c r="A253" s="27"/>
      <c r="B253" s="53" t="s">
        <v>528</v>
      </c>
      <c r="C253" s="54" t="s">
        <v>529</v>
      </c>
      <c r="D253" s="55">
        <v>0</v>
      </c>
      <c r="E253" s="56">
        <v>0</v>
      </c>
      <c r="F253" s="56">
        <v>1000000</v>
      </c>
      <c r="G253" s="56">
        <v>9699000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7">
        <v>0</v>
      </c>
      <c r="O253" s="56">
        <v>0</v>
      </c>
      <c r="P253" s="56">
        <v>500000</v>
      </c>
      <c r="Q253" s="56">
        <v>0</v>
      </c>
      <c r="R253" s="56">
        <v>4513000</v>
      </c>
      <c r="S253" s="56">
        <v>1200000</v>
      </c>
      <c r="T253" s="56">
        <v>200000</v>
      </c>
      <c r="U253" s="56">
        <v>150000</v>
      </c>
      <c r="V253" s="57">
        <v>400000</v>
      </c>
      <c r="W253" s="58">
        <v>0</v>
      </c>
      <c r="X253" s="57">
        <v>0</v>
      </c>
      <c r="Y253" s="59">
        <v>17662000</v>
      </c>
      <c r="Z253" s="58">
        <v>2371000</v>
      </c>
      <c r="AA253" s="57">
        <v>0</v>
      </c>
      <c r="AB253" s="57">
        <v>15291000</v>
      </c>
      <c r="AC253" s="60">
        <v>17662000</v>
      </c>
    </row>
    <row r="254" spans="1:29" s="10" customFormat="1" ht="12.75" customHeight="1">
      <c r="A254" s="27"/>
      <c r="B254" s="53" t="s">
        <v>530</v>
      </c>
      <c r="C254" s="54" t="s">
        <v>531</v>
      </c>
      <c r="D254" s="55">
        <v>0</v>
      </c>
      <c r="E254" s="56">
        <v>0</v>
      </c>
      <c r="F254" s="56">
        <v>0</v>
      </c>
      <c r="G254" s="56">
        <v>434818512</v>
      </c>
      <c r="H254" s="56">
        <v>97523808</v>
      </c>
      <c r="I254" s="56">
        <v>0</v>
      </c>
      <c r="J254" s="56">
        <v>0</v>
      </c>
      <c r="K254" s="56">
        <v>0</v>
      </c>
      <c r="L254" s="56">
        <v>0</v>
      </c>
      <c r="M254" s="56">
        <v>2199996</v>
      </c>
      <c r="N254" s="57">
        <v>0</v>
      </c>
      <c r="O254" s="56">
        <v>0</v>
      </c>
      <c r="P254" s="56">
        <v>0</v>
      </c>
      <c r="Q254" s="56">
        <v>0</v>
      </c>
      <c r="R254" s="56">
        <v>1699992</v>
      </c>
      <c r="S254" s="56">
        <v>0</v>
      </c>
      <c r="T254" s="56">
        <v>1519992</v>
      </c>
      <c r="U254" s="56">
        <v>14349996</v>
      </c>
      <c r="V254" s="57">
        <v>15300000</v>
      </c>
      <c r="W254" s="58">
        <v>0</v>
      </c>
      <c r="X254" s="57">
        <v>0</v>
      </c>
      <c r="Y254" s="59">
        <v>567412296</v>
      </c>
      <c r="Z254" s="58">
        <v>532342320</v>
      </c>
      <c r="AA254" s="57">
        <v>0</v>
      </c>
      <c r="AB254" s="57">
        <v>35069976</v>
      </c>
      <c r="AC254" s="60">
        <v>567412296</v>
      </c>
    </row>
    <row r="255" spans="1:29" s="10" customFormat="1" ht="12.75" customHeight="1">
      <c r="A255" s="27"/>
      <c r="B255" s="53" t="s">
        <v>532</v>
      </c>
      <c r="C255" s="54" t="s">
        <v>533</v>
      </c>
      <c r="D255" s="55">
        <v>0</v>
      </c>
      <c r="E255" s="56">
        <v>0</v>
      </c>
      <c r="F255" s="56">
        <v>0</v>
      </c>
      <c r="G255" s="56">
        <v>186800112</v>
      </c>
      <c r="H255" s="56">
        <v>0</v>
      </c>
      <c r="I255" s="56">
        <v>0</v>
      </c>
      <c r="J255" s="56">
        <v>0</v>
      </c>
      <c r="K255" s="56">
        <v>0</v>
      </c>
      <c r="L255" s="56">
        <v>4315896</v>
      </c>
      <c r="M255" s="56">
        <v>58749996</v>
      </c>
      <c r="N255" s="57">
        <v>0</v>
      </c>
      <c r="O255" s="56">
        <v>0</v>
      </c>
      <c r="P255" s="56">
        <v>0</v>
      </c>
      <c r="Q255" s="56">
        <v>0</v>
      </c>
      <c r="R255" s="56">
        <v>2649996</v>
      </c>
      <c r="S255" s="56">
        <v>350004</v>
      </c>
      <c r="T255" s="56">
        <v>1599996</v>
      </c>
      <c r="U255" s="56">
        <v>499030884</v>
      </c>
      <c r="V255" s="57">
        <v>13500000</v>
      </c>
      <c r="W255" s="58">
        <v>0</v>
      </c>
      <c r="X255" s="57">
        <v>0</v>
      </c>
      <c r="Y255" s="59">
        <v>766996884</v>
      </c>
      <c r="Z255" s="58">
        <v>660206340</v>
      </c>
      <c r="AA255" s="57">
        <v>0</v>
      </c>
      <c r="AB255" s="57">
        <v>106790544</v>
      </c>
      <c r="AC255" s="60">
        <v>766996884</v>
      </c>
    </row>
    <row r="256" spans="1:29" s="10" customFormat="1" ht="12.75" customHeight="1">
      <c r="A256" s="27"/>
      <c r="B256" s="53" t="s">
        <v>534</v>
      </c>
      <c r="C256" s="54" t="s">
        <v>535</v>
      </c>
      <c r="D256" s="55">
        <v>0</v>
      </c>
      <c r="E256" s="56">
        <v>0</v>
      </c>
      <c r="F256" s="56">
        <v>0</v>
      </c>
      <c r="G256" s="56">
        <v>296930000</v>
      </c>
      <c r="H256" s="56">
        <v>5000000</v>
      </c>
      <c r="I256" s="56">
        <v>0</v>
      </c>
      <c r="J256" s="56">
        <v>0</v>
      </c>
      <c r="K256" s="56">
        <v>0</v>
      </c>
      <c r="L256" s="56">
        <v>0</v>
      </c>
      <c r="M256" s="56">
        <v>1700000</v>
      </c>
      <c r="N256" s="57">
        <v>0</v>
      </c>
      <c r="O256" s="56">
        <v>0</v>
      </c>
      <c r="P256" s="56">
        <v>7000000</v>
      </c>
      <c r="Q256" s="56">
        <v>0</v>
      </c>
      <c r="R256" s="56">
        <v>2047000</v>
      </c>
      <c r="S256" s="56">
        <v>2600000</v>
      </c>
      <c r="T256" s="56">
        <v>250000</v>
      </c>
      <c r="U256" s="56">
        <v>4350000</v>
      </c>
      <c r="V256" s="57">
        <v>1500000</v>
      </c>
      <c r="W256" s="58">
        <v>0</v>
      </c>
      <c r="X256" s="57">
        <v>0</v>
      </c>
      <c r="Y256" s="59">
        <v>321377000</v>
      </c>
      <c r="Z256" s="58">
        <v>239935000</v>
      </c>
      <c r="AA256" s="57">
        <v>0</v>
      </c>
      <c r="AB256" s="57">
        <v>81442000</v>
      </c>
      <c r="AC256" s="60">
        <v>321377000</v>
      </c>
    </row>
    <row r="257" spans="1:29" s="10" customFormat="1" ht="12.75" customHeight="1">
      <c r="A257" s="27"/>
      <c r="B257" s="53" t="s">
        <v>536</v>
      </c>
      <c r="C257" s="54" t="s">
        <v>537</v>
      </c>
      <c r="D257" s="55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5000004</v>
      </c>
      <c r="N257" s="57">
        <v>0</v>
      </c>
      <c r="O257" s="56">
        <v>0</v>
      </c>
      <c r="P257" s="56">
        <v>628008</v>
      </c>
      <c r="Q257" s="56">
        <v>0</v>
      </c>
      <c r="R257" s="56">
        <v>2000004</v>
      </c>
      <c r="S257" s="56">
        <v>0</v>
      </c>
      <c r="T257" s="56">
        <v>236016</v>
      </c>
      <c r="U257" s="56">
        <v>2090976</v>
      </c>
      <c r="V257" s="57">
        <v>4983672</v>
      </c>
      <c r="W257" s="58">
        <v>0</v>
      </c>
      <c r="X257" s="57">
        <v>0</v>
      </c>
      <c r="Y257" s="59">
        <v>14938680</v>
      </c>
      <c r="Z257" s="58">
        <v>0</v>
      </c>
      <c r="AA257" s="57">
        <v>0</v>
      </c>
      <c r="AB257" s="57">
        <v>13638684</v>
      </c>
      <c r="AC257" s="60">
        <v>13638684</v>
      </c>
    </row>
    <row r="258" spans="1:29" s="10" customFormat="1" ht="12.75" customHeight="1">
      <c r="A258" s="27"/>
      <c r="B258" s="53" t="s">
        <v>538</v>
      </c>
      <c r="C258" s="54" t="s">
        <v>539</v>
      </c>
      <c r="D258" s="55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2383000</v>
      </c>
      <c r="N258" s="57">
        <v>0</v>
      </c>
      <c r="O258" s="56">
        <v>0</v>
      </c>
      <c r="P258" s="56">
        <v>0</v>
      </c>
      <c r="Q258" s="56">
        <v>0</v>
      </c>
      <c r="R258" s="56">
        <v>0</v>
      </c>
      <c r="S258" s="56">
        <v>150000</v>
      </c>
      <c r="T258" s="56">
        <v>0</v>
      </c>
      <c r="U258" s="56">
        <v>470000</v>
      </c>
      <c r="V258" s="57">
        <v>0</v>
      </c>
      <c r="W258" s="58">
        <v>0</v>
      </c>
      <c r="X258" s="57">
        <v>0</v>
      </c>
      <c r="Y258" s="59">
        <v>3003000</v>
      </c>
      <c r="Z258" s="58">
        <v>0</v>
      </c>
      <c r="AA258" s="57">
        <v>0</v>
      </c>
      <c r="AB258" s="57">
        <v>3003000</v>
      </c>
      <c r="AC258" s="60">
        <v>3003000</v>
      </c>
    </row>
    <row r="259" spans="1:29" s="10" customFormat="1" ht="12.75" customHeight="1">
      <c r="A259" s="27"/>
      <c r="B259" s="53" t="s">
        <v>540</v>
      </c>
      <c r="C259" s="54" t="s">
        <v>541</v>
      </c>
      <c r="D259" s="55">
        <v>0</v>
      </c>
      <c r="E259" s="56">
        <v>0</v>
      </c>
      <c r="F259" s="56">
        <v>0</v>
      </c>
      <c r="G259" s="56">
        <v>137713621</v>
      </c>
      <c r="H259" s="56">
        <v>159200000</v>
      </c>
      <c r="I259" s="56">
        <v>0</v>
      </c>
      <c r="J259" s="56">
        <v>0</v>
      </c>
      <c r="K259" s="56">
        <v>0</v>
      </c>
      <c r="L259" s="56">
        <v>0</v>
      </c>
      <c r="M259" s="56">
        <v>35000000</v>
      </c>
      <c r="N259" s="57">
        <v>0</v>
      </c>
      <c r="O259" s="56">
        <v>0</v>
      </c>
      <c r="P259" s="56">
        <v>0</v>
      </c>
      <c r="Q259" s="56">
        <v>0</v>
      </c>
      <c r="R259" s="56">
        <v>8551097</v>
      </c>
      <c r="S259" s="56">
        <v>5839200</v>
      </c>
      <c r="T259" s="56">
        <v>1205500</v>
      </c>
      <c r="U259" s="56">
        <v>150000</v>
      </c>
      <c r="V259" s="57">
        <v>17500000</v>
      </c>
      <c r="W259" s="58">
        <v>5159890086</v>
      </c>
      <c r="X259" s="57">
        <v>0</v>
      </c>
      <c r="Y259" s="59">
        <v>5525049504</v>
      </c>
      <c r="Z259" s="58">
        <v>290994621</v>
      </c>
      <c r="AA259" s="57">
        <v>0</v>
      </c>
      <c r="AB259" s="57">
        <v>5234054883</v>
      </c>
      <c r="AC259" s="60">
        <v>5525049504</v>
      </c>
    </row>
    <row r="260" spans="1:29" s="10" customFormat="1" ht="12.75" customHeight="1">
      <c r="A260" s="27"/>
      <c r="B260" s="53" t="s">
        <v>542</v>
      </c>
      <c r="C260" s="54" t="s">
        <v>543</v>
      </c>
      <c r="D260" s="55">
        <v>0</v>
      </c>
      <c r="E260" s="56">
        <v>0</v>
      </c>
      <c r="F260" s="56">
        <v>0</v>
      </c>
      <c r="G260" s="56">
        <v>380679000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7">
        <v>0</v>
      </c>
      <c r="O260" s="56">
        <v>0</v>
      </c>
      <c r="P260" s="56">
        <v>250000</v>
      </c>
      <c r="Q260" s="56">
        <v>0</v>
      </c>
      <c r="R260" s="56">
        <v>0</v>
      </c>
      <c r="S260" s="56">
        <v>420000</v>
      </c>
      <c r="T260" s="56">
        <v>770000</v>
      </c>
      <c r="U260" s="56">
        <v>0</v>
      </c>
      <c r="V260" s="57">
        <v>0</v>
      </c>
      <c r="W260" s="58">
        <v>0</v>
      </c>
      <c r="X260" s="57">
        <v>0</v>
      </c>
      <c r="Y260" s="59">
        <v>382119000</v>
      </c>
      <c r="Z260" s="58">
        <v>380679000</v>
      </c>
      <c r="AA260" s="57">
        <v>0</v>
      </c>
      <c r="AB260" s="57">
        <v>1440000</v>
      </c>
      <c r="AC260" s="60">
        <v>382119000</v>
      </c>
    </row>
    <row r="261" spans="1:29" s="10" customFormat="1" ht="12.75" customHeight="1">
      <c r="A261" s="27"/>
      <c r="B261" s="53" t="s">
        <v>544</v>
      </c>
      <c r="C261" s="54" t="s">
        <v>545</v>
      </c>
      <c r="D261" s="55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1500000</v>
      </c>
      <c r="N261" s="57">
        <v>0</v>
      </c>
      <c r="O261" s="56">
        <v>0</v>
      </c>
      <c r="P261" s="56">
        <v>250000</v>
      </c>
      <c r="Q261" s="56">
        <v>0</v>
      </c>
      <c r="R261" s="56">
        <v>0</v>
      </c>
      <c r="S261" s="56">
        <v>925000</v>
      </c>
      <c r="T261" s="56">
        <v>160000</v>
      </c>
      <c r="U261" s="56">
        <v>0</v>
      </c>
      <c r="V261" s="57">
        <v>300000</v>
      </c>
      <c r="W261" s="58">
        <v>5000000</v>
      </c>
      <c r="X261" s="57">
        <v>0</v>
      </c>
      <c r="Y261" s="59">
        <v>8135000</v>
      </c>
      <c r="Z261" s="58">
        <v>0</v>
      </c>
      <c r="AA261" s="57">
        <v>0</v>
      </c>
      <c r="AB261" s="57">
        <v>8135000</v>
      </c>
      <c r="AC261" s="60">
        <v>8135000</v>
      </c>
    </row>
    <row r="262" spans="1:29" s="10" customFormat="1" ht="12.75" customHeight="1">
      <c r="A262" s="27"/>
      <c r="B262" s="53" t="s">
        <v>546</v>
      </c>
      <c r="C262" s="54" t="s">
        <v>547</v>
      </c>
      <c r="D262" s="55">
        <v>0</v>
      </c>
      <c r="E262" s="56">
        <v>0</v>
      </c>
      <c r="F262" s="56">
        <v>1500000</v>
      </c>
      <c r="G262" s="56">
        <v>0</v>
      </c>
      <c r="H262" s="56">
        <v>2400000</v>
      </c>
      <c r="I262" s="56">
        <v>0</v>
      </c>
      <c r="J262" s="56">
        <v>0</v>
      </c>
      <c r="K262" s="56">
        <v>0</v>
      </c>
      <c r="L262" s="56">
        <v>0</v>
      </c>
      <c r="M262" s="56">
        <v>9200000</v>
      </c>
      <c r="N262" s="57">
        <v>0</v>
      </c>
      <c r="O262" s="56">
        <v>0</v>
      </c>
      <c r="P262" s="56">
        <v>3200000</v>
      </c>
      <c r="Q262" s="56">
        <v>0</v>
      </c>
      <c r="R262" s="56">
        <v>4890000</v>
      </c>
      <c r="S262" s="56">
        <v>1480000</v>
      </c>
      <c r="T262" s="56">
        <v>320000</v>
      </c>
      <c r="U262" s="56">
        <v>270000</v>
      </c>
      <c r="V262" s="57">
        <v>4500000</v>
      </c>
      <c r="W262" s="58">
        <v>0</v>
      </c>
      <c r="X262" s="57">
        <v>0</v>
      </c>
      <c r="Y262" s="59">
        <v>27760000</v>
      </c>
      <c r="Z262" s="58">
        <v>0</v>
      </c>
      <c r="AA262" s="57">
        <v>0</v>
      </c>
      <c r="AB262" s="57">
        <v>27760000</v>
      </c>
      <c r="AC262" s="60">
        <v>27760000</v>
      </c>
    </row>
    <row r="263" spans="1:29" s="10" customFormat="1" ht="12.75" customHeight="1">
      <c r="A263" s="27"/>
      <c r="B263" s="53" t="s">
        <v>548</v>
      </c>
      <c r="C263" s="54" t="s">
        <v>549</v>
      </c>
      <c r="D263" s="55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200000</v>
      </c>
      <c r="M263" s="56">
        <v>0</v>
      </c>
      <c r="N263" s="57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400000</v>
      </c>
      <c r="T263" s="56">
        <v>200000</v>
      </c>
      <c r="U263" s="56">
        <v>0</v>
      </c>
      <c r="V263" s="57">
        <v>1350000</v>
      </c>
      <c r="W263" s="58">
        <v>0</v>
      </c>
      <c r="X263" s="57">
        <v>0</v>
      </c>
      <c r="Y263" s="59">
        <v>2150000</v>
      </c>
      <c r="Z263" s="58">
        <v>0</v>
      </c>
      <c r="AA263" s="57">
        <v>0</v>
      </c>
      <c r="AB263" s="57">
        <v>2150000</v>
      </c>
      <c r="AC263" s="60">
        <v>2150000</v>
      </c>
    </row>
    <row r="264" spans="1:29" s="10" customFormat="1" ht="12.75" customHeight="1">
      <c r="A264" s="27"/>
      <c r="B264" s="53" t="s">
        <v>550</v>
      </c>
      <c r="C264" s="54" t="s">
        <v>551</v>
      </c>
      <c r="D264" s="55">
        <v>0</v>
      </c>
      <c r="E264" s="56">
        <v>0</v>
      </c>
      <c r="F264" s="56">
        <v>0</v>
      </c>
      <c r="G264" s="56">
        <v>220615195</v>
      </c>
      <c r="H264" s="56">
        <v>44872605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7">
        <v>0</v>
      </c>
      <c r="O264" s="56">
        <v>0</v>
      </c>
      <c r="P264" s="56">
        <v>0</v>
      </c>
      <c r="Q264" s="56">
        <v>0</v>
      </c>
      <c r="R264" s="56">
        <v>200000</v>
      </c>
      <c r="S264" s="56">
        <v>1589630</v>
      </c>
      <c r="T264" s="56">
        <v>910000</v>
      </c>
      <c r="U264" s="56">
        <v>534000</v>
      </c>
      <c r="V264" s="57">
        <v>2500000</v>
      </c>
      <c r="W264" s="58">
        <v>0</v>
      </c>
      <c r="X264" s="57">
        <v>0</v>
      </c>
      <c r="Y264" s="59">
        <v>271221430</v>
      </c>
      <c r="Z264" s="58">
        <v>263487800</v>
      </c>
      <c r="AA264" s="57">
        <v>0</v>
      </c>
      <c r="AB264" s="57">
        <v>7733630</v>
      </c>
      <c r="AC264" s="60">
        <v>271221430</v>
      </c>
    </row>
    <row r="265" spans="1:29" s="10" customFormat="1" ht="12.75" customHeight="1">
      <c r="A265" s="27"/>
      <c r="B265" s="53" t="s">
        <v>552</v>
      </c>
      <c r="C265" s="54" t="s">
        <v>553</v>
      </c>
      <c r="D265" s="55">
        <v>0</v>
      </c>
      <c r="E265" s="56">
        <v>0</v>
      </c>
      <c r="F265" s="56">
        <v>0</v>
      </c>
      <c r="G265" s="56">
        <v>480458367</v>
      </c>
      <c r="H265" s="56">
        <v>102958934</v>
      </c>
      <c r="I265" s="56">
        <v>0</v>
      </c>
      <c r="J265" s="56">
        <v>0</v>
      </c>
      <c r="K265" s="56">
        <v>0</v>
      </c>
      <c r="L265" s="56">
        <v>0</v>
      </c>
      <c r="M265" s="56">
        <v>4000000</v>
      </c>
      <c r="N265" s="57">
        <v>0</v>
      </c>
      <c r="O265" s="56">
        <v>0</v>
      </c>
      <c r="P265" s="56">
        <v>7550000</v>
      </c>
      <c r="Q265" s="56">
        <v>0</v>
      </c>
      <c r="R265" s="56">
        <v>0</v>
      </c>
      <c r="S265" s="56">
        <v>4427000</v>
      </c>
      <c r="T265" s="56">
        <v>2700000</v>
      </c>
      <c r="U265" s="56">
        <v>3850000</v>
      </c>
      <c r="V265" s="57">
        <v>8000000</v>
      </c>
      <c r="W265" s="58">
        <v>0</v>
      </c>
      <c r="X265" s="57">
        <v>0</v>
      </c>
      <c r="Y265" s="59">
        <v>613944301</v>
      </c>
      <c r="Z265" s="58">
        <v>569917301</v>
      </c>
      <c r="AA265" s="57">
        <v>0</v>
      </c>
      <c r="AB265" s="57">
        <v>44027000</v>
      </c>
      <c r="AC265" s="60">
        <v>613944301</v>
      </c>
    </row>
    <row r="266" spans="1:29" s="10" customFormat="1" ht="12.75" customHeight="1">
      <c r="A266" s="27"/>
      <c r="B266" s="53" t="s">
        <v>554</v>
      </c>
      <c r="C266" s="54" t="s">
        <v>555</v>
      </c>
      <c r="D266" s="55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7">
        <v>0</v>
      </c>
      <c r="O266" s="56">
        <v>0</v>
      </c>
      <c r="P266" s="56">
        <v>0</v>
      </c>
      <c r="Q266" s="56">
        <v>0</v>
      </c>
      <c r="R266" s="56">
        <v>448470</v>
      </c>
      <c r="S266" s="56">
        <v>70000</v>
      </c>
      <c r="T266" s="56">
        <v>100000</v>
      </c>
      <c r="U266" s="56">
        <v>0</v>
      </c>
      <c r="V266" s="57">
        <v>0</v>
      </c>
      <c r="W266" s="58">
        <v>0</v>
      </c>
      <c r="X266" s="57">
        <v>0</v>
      </c>
      <c r="Y266" s="59">
        <v>618470</v>
      </c>
      <c r="Z266" s="58">
        <v>0</v>
      </c>
      <c r="AA266" s="57">
        <v>0</v>
      </c>
      <c r="AB266" s="57">
        <v>618470</v>
      </c>
      <c r="AC266" s="60">
        <v>618470</v>
      </c>
    </row>
    <row r="267" spans="1:29" s="10" customFormat="1" ht="12.75" customHeight="1">
      <c r="A267" s="27"/>
      <c r="B267" s="53" t="s">
        <v>556</v>
      </c>
      <c r="C267" s="54" t="s">
        <v>557</v>
      </c>
      <c r="D267" s="55">
        <v>2310000</v>
      </c>
      <c r="E267" s="56">
        <v>0</v>
      </c>
      <c r="F267" s="56">
        <v>0</v>
      </c>
      <c r="G267" s="56">
        <v>457776001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7">
        <v>0</v>
      </c>
      <c r="O267" s="56">
        <v>0</v>
      </c>
      <c r="P267" s="56">
        <v>0</v>
      </c>
      <c r="Q267" s="56">
        <v>0</v>
      </c>
      <c r="R267" s="56">
        <v>0</v>
      </c>
      <c r="S267" s="56">
        <v>500000</v>
      </c>
      <c r="T267" s="56">
        <v>6300000</v>
      </c>
      <c r="U267" s="56">
        <v>0</v>
      </c>
      <c r="V267" s="57">
        <v>0</v>
      </c>
      <c r="W267" s="58">
        <v>0</v>
      </c>
      <c r="X267" s="57">
        <v>0</v>
      </c>
      <c r="Y267" s="59">
        <v>466886001</v>
      </c>
      <c r="Z267" s="58">
        <v>459586001</v>
      </c>
      <c r="AA267" s="57">
        <v>0</v>
      </c>
      <c r="AB267" s="57">
        <v>7300000</v>
      </c>
      <c r="AC267" s="60">
        <v>466886001</v>
      </c>
    </row>
    <row r="268" spans="1:29" s="10" customFormat="1" ht="12.75" customHeight="1">
      <c r="A268" s="27"/>
      <c r="B268" s="53" t="s">
        <v>558</v>
      </c>
      <c r="C268" s="54" t="s">
        <v>559</v>
      </c>
      <c r="D268" s="55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7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150000</v>
      </c>
      <c r="U268" s="56">
        <v>0</v>
      </c>
      <c r="V268" s="57">
        <v>4500000</v>
      </c>
      <c r="W268" s="58">
        <v>0</v>
      </c>
      <c r="X268" s="57">
        <v>0</v>
      </c>
      <c r="Y268" s="59">
        <v>4650000</v>
      </c>
      <c r="Z268" s="58">
        <v>0</v>
      </c>
      <c r="AA268" s="57">
        <v>0</v>
      </c>
      <c r="AB268" s="57">
        <v>4500000</v>
      </c>
      <c r="AC268" s="60">
        <v>4500000</v>
      </c>
    </row>
    <row r="269" spans="1:29" s="10" customFormat="1" ht="12.75" customHeight="1">
      <c r="A269" s="27"/>
      <c r="B269" s="53" t="s">
        <v>560</v>
      </c>
      <c r="C269" s="54" t="s">
        <v>561</v>
      </c>
      <c r="D269" s="55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7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174000</v>
      </c>
      <c r="T269" s="56">
        <v>241100</v>
      </c>
      <c r="U269" s="56">
        <v>13000</v>
      </c>
      <c r="V269" s="57">
        <v>0</v>
      </c>
      <c r="W269" s="58">
        <v>0</v>
      </c>
      <c r="X269" s="57">
        <v>0</v>
      </c>
      <c r="Y269" s="59">
        <v>428100</v>
      </c>
      <c r="Z269" s="58">
        <v>0</v>
      </c>
      <c r="AA269" s="57">
        <v>0</v>
      </c>
      <c r="AB269" s="57">
        <v>428100</v>
      </c>
      <c r="AC269" s="60">
        <v>428100</v>
      </c>
    </row>
    <row r="270" spans="1:29" s="10" customFormat="1" ht="12.75" customHeight="1">
      <c r="A270" s="27"/>
      <c r="B270" s="53" t="s">
        <v>562</v>
      </c>
      <c r="C270" s="54" t="s">
        <v>563</v>
      </c>
      <c r="D270" s="55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7">
        <v>0</v>
      </c>
      <c r="O270" s="56">
        <v>0</v>
      </c>
      <c r="P270" s="56">
        <v>50000</v>
      </c>
      <c r="Q270" s="56">
        <v>0</v>
      </c>
      <c r="R270" s="56">
        <v>0</v>
      </c>
      <c r="S270" s="56">
        <v>1207000</v>
      </c>
      <c r="T270" s="56">
        <v>0</v>
      </c>
      <c r="U270" s="56">
        <v>18000</v>
      </c>
      <c r="V270" s="57">
        <v>0</v>
      </c>
      <c r="W270" s="58">
        <v>0</v>
      </c>
      <c r="X270" s="57">
        <v>0</v>
      </c>
      <c r="Y270" s="59">
        <v>1275000</v>
      </c>
      <c r="Z270" s="58">
        <v>0</v>
      </c>
      <c r="AA270" s="57">
        <v>0</v>
      </c>
      <c r="AB270" s="57">
        <v>1275000</v>
      </c>
      <c r="AC270" s="60">
        <v>1275000</v>
      </c>
    </row>
    <row r="271" spans="1:29" s="10" customFormat="1" ht="12.75" customHeight="1">
      <c r="A271" s="27"/>
      <c r="B271" s="53" t="s">
        <v>564</v>
      </c>
      <c r="C271" s="54" t="s">
        <v>565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6">
        <v>0</v>
      </c>
      <c r="P271" s="56">
        <v>150000</v>
      </c>
      <c r="Q271" s="56">
        <v>0</v>
      </c>
      <c r="R271" s="56">
        <v>0</v>
      </c>
      <c r="S271" s="56">
        <v>500000</v>
      </c>
      <c r="T271" s="56">
        <v>100000</v>
      </c>
      <c r="U271" s="56">
        <v>0</v>
      </c>
      <c r="V271" s="57">
        <v>750000</v>
      </c>
      <c r="W271" s="58">
        <v>0</v>
      </c>
      <c r="X271" s="57">
        <v>0</v>
      </c>
      <c r="Y271" s="59">
        <v>1500000</v>
      </c>
      <c r="Z271" s="58">
        <v>600000</v>
      </c>
      <c r="AA271" s="57">
        <v>0</v>
      </c>
      <c r="AB271" s="57">
        <v>900000</v>
      </c>
      <c r="AC271" s="60">
        <v>1500000</v>
      </c>
    </row>
    <row r="272" spans="1:29" s="10" customFormat="1" ht="12.75" customHeight="1">
      <c r="A272" s="27"/>
      <c r="B272" s="53" t="s">
        <v>566</v>
      </c>
      <c r="C272" s="54" t="s">
        <v>567</v>
      </c>
      <c r="D272" s="55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7">
        <v>0</v>
      </c>
      <c r="O272" s="56">
        <v>0</v>
      </c>
      <c r="P272" s="56">
        <v>0</v>
      </c>
      <c r="Q272" s="56">
        <v>0</v>
      </c>
      <c r="R272" s="56">
        <v>350000</v>
      </c>
      <c r="S272" s="56">
        <v>100000</v>
      </c>
      <c r="T272" s="56">
        <v>20000</v>
      </c>
      <c r="U272" s="56">
        <v>400000</v>
      </c>
      <c r="V272" s="57">
        <v>950000</v>
      </c>
      <c r="W272" s="58">
        <v>0</v>
      </c>
      <c r="X272" s="57">
        <v>0</v>
      </c>
      <c r="Y272" s="59">
        <v>1820000</v>
      </c>
      <c r="Z272" s="58">
        <v>750000</v>
      </c>
      <c r="AA272" s="57">
        <v>0</v>
      </c>
      <c r="AB272" s="57">
        <v>1070000</v>
      </c>
      <c r="AC272" s="60">
        <v>1820000</v>
      </c>
    </row>
    <row r="273" spans="1:29" s="10" customFormat="1" ht="12.75" customHeight="1">
      <c r="A273" s="27"/>
      <c r="B273" s="53" t="s">
        <v>568</v>
      </c>
      <c r="C273" s="54" t="s">
        <v>569</v>
      </c>
      <c r="D273" s="55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6">
        <v>0</v>
      </c>
      <c r="N273" s="57">
        <v>0</v>
      </c>
      <c r="O273" s="56">
        <v>0</v>
      </c>
      <c r="P273" s="56">
        <v>3365290</v>
      </c>
      <c r="Q273" s="56">
        <v>0</v>
      </c>
      <c r="R273" s="56">
        <v>3000000</v>
      </c>
      <c r="S273" s="56">
        <v>1140000</v>
      </c>
      <c r="T273" s="56">
        <v>557500</v>
      </c>
      <c r="U273" s="56">
        <v>677600</v>
      </c>
      <c r="V273" s="57">
        <v>0</v>
      </c>
      <c r="W273" s="58">
        <v>0</v>
      </c>
      <c r="X273" s="57">
        <v>0</v>
      </c>
      <c r="Y273" s="59">
        <v>8740390</v>
      </c>
      <c r="Z273" s="58">
        <v>0</v>
      </c>
      <c r="AA273" s="57">
        <v>0</v>
      </c>
      <c r="AB273" s="57">
        <v>8740390</v>
      </c>
      <c r="AC273" s="60">
        <v>8740390</v>
      </c>
    </row>
    <row r="274" spans="1:29" s="10" customFormat="1" ht="12.75" customHeight="1">
      <c r="A274" s="28"/>
      <c r="B274" s="62" t="s">
        <v>639</v>
      </c>
      <c r="C274" s="63"/>
      <c r="D274" s="64">
        <f aca="true" t="shared" si="2" ref="D274:AC274">SUM(D230:D273)</f>
        <v>8655000</v>
      </c>
      <c r="E274" s="65">
        <f t="shared" si="2"/>
        <v>700000</v>
      </c>
      <c r="F274" s="65">
        <f t="shared" si="2"/>
        <v>2500000</v>
      </c>
      <c r="G274" s="65">
        <f t="shared" si="2"/>
        <v>6344723773</v>
      </c>
      <c r="H274" s="65">
        <f t="shared" si="2"/>
        <v>1134881483</v>
      </c>
      <c r="I274" s="65">
        <f t="shared" si="2"/>
        <v>24140054</v>
      </c>
      <c r="J274" s="65">
        <f t="shared" si="2"/>
        <v>0</v>
      </c>
      <c r="K274" s="65">
        <f t="shared" si="2"/>
        <v>0</v>
      </c>
      <c r="L274" s="65">
        <f t="shared" si="2"/>
        <v>14415896</v>
      </c>
      <c r="M274" s="65">
        <f t="shared" si="2"/>
        <v>198923377</v>
      </c>
      <c r="N274" s="66">
        <f t="shared" si="2"/>
        <v>0</v>
      </c>
      <c r="O274" s="65">
        <f t="shared" si="2"/>
        <v>0</v>
      </c>
      <c r="P274" s="65">
        <f t="shared" si="2"/>
        <v>125874298</v>
      </c>
      <c r="Q274" s="65">
        <f t="shared" si="2"/>
        <v>0</v>
      </c>
      <c r="R274" s="65">
        <f t="shared" si="2"/>
        <v>65757431</v>
      </c>
      <c r="S274" s="65">
        <f t="shared" si="2"/>
        <v>91844640</v>
      </c>
      <c r="T274" s="65">
        <f t="shared" si="2"/>
        <v>36218006</v>
      </c>
      <c r="U274" s="65">
        <f t="shared" si="2"/>
        <v>588315953</v>
      </c>
      <c r="V274" s="66">
        <f t="shared" si="2"/>
        <v>154787283</v>
      </c>
      <c r="W274" s="67">
        <f t="shared" si="2"/>
        <v>5165890086</v>
      </c>
      <c r="X274" s="66">
        <f t="shared" si="2"/>
        <v>0</v>
      </c>
      <c r="Y274" s="68">
        <f t="shared" si="2"/>
        <v>13957627280</v>
      </c>
      <c r="Z274" s="67">
        <f t="shared" si="2"/>
        <v>7845330991</v>
      </c>
      <c r="AA274" s="66">
        <f t="shared" si="2"/>
        <v>77401203</v>
      </c>
      <c r="AB274" s="66">
        <f t="shared" si="2"/>
        <v>5938963094</v>
      </c>
      <c r="AC274" s="69">
        <f t="shared" si="2"/>
        <v>13861695288</v>
      </c>
    </row>
    <row r="275" spans="1:29" s="10" customFormat="1" ht="12.75" customHeight="1">
      <c r="A275" s="29"/>
      <c r="B275" s="70"/>
      <c r="C275" s="71"/>
      <c r="D275" s="72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4"/>
      <c r="X275" s="73"/>
      <c r="Y275" s="75"/>
      <c r="Z275" s="74"/>
      <c r="AA275" s="73"/>
      <c r="AB275" s="73"/>
      <c r="AC275" s="75"/>
    </row>
    <row r="276" spans="1:29" s="10" customFormat="1" ht="12.75" customHeight="1">
      <c r="A276" s="30"/>
      <c r="B276" s="123" t="s">
        <v>50</v>
      </c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</row>
    <row r="277" spans="1:29" ht="12.75" customHeight="1">
      <c r="A277" s="2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</row>
    <row r="278" spans="1:29" ht="12.75" customHeight="1">
      <c r="A278" s="2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</row>
    <row r="279" spans="1:29" ht="12.75" customHeight="1">
      <c r="A279" s="2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</row>
    <row r="280" spans="1:29" ht="12.75" customHeight="1">
      <c r="A280" s="2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</row>
    <row r="281" spans="1:29" ht="12.75" customHeight="1">
      <c r="A281" s="2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</row>
    <row r="282" spans="1:29" ht="12.75" customHeight="1">
      <c r="A282" s="2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</row>
    <row r="283" spans="1:29" ht="12.75" customHeight="1">
      <c r="A283" s="2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</row>
    <row r="284" spans="1:29" ht="12.75" customHeight="1">
      <c r="A284" s="2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</row>
    <row r="285" spans="1:29" ht="12.75" customHeight="1">
      <c r="A285" s="2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</row>
    <row r="286" spans="1:29" ht="12.75" customHeight="1">
      <c r="A286" s="2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</row>
    <row r="287" spans="1:29" ht="12.75" customHeight="1">
      <c r="A287" s="2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</row>
    <row r="288" spans="1:29" ht="12.75" customHeight="1">
      <c r="A288" s="2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</row>
    <row r="289" spans="1:29" ht="12.75" customHeight="1">
      <c r="A289" s="2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</row>
    <row r="290" spans="1:29" ht="12.75" customHeight="1">
      <c r="A290" s="2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</row>
    <row r="291" spans="1:29" ht="12.75" customHeight="1">
      <c r="A291" s="2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</row>
    <row r="292" spans="1:29" ht="12.75" customHeight="1">
      <c r="A292" s="2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</row>
    <row r="293" spans="1:29" ht="12.75" customHeight="1">
      <c r="A293" s="2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</row>
    <row r="294" spans="1:29" ht="12.75" customHeight="1">
      <c r="A294" s="2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</row>
    <row r="295" spans="1:29" ht="12.75" customHeight="1">
      <c r="A295" s="2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</row>
    <row r="296" spans="1:29" ht="12.75" customHeight="1">
      <c r="A296" s="2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</row>
    <row r="297" spans="1:29" ht="12.75" customHeight="1">
      <c r="A297" s="2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</row>
    <row r="298" spans="1:29" ht="12.75" customHeight="1">
      <c r="A298" s="2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</row>
    <row r="299" spans="1:29" ht="12.75" customHeight="1">
      <c r="A299" s="2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</row>
    <row r="300" spans="1:29" ht="12.75" customHeight="1">
      <c r="A300" s="2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</row>
    <row r="301" spans="1:2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</sheetData>
  <sheetProtection/>
  <mergeCells count="5">
    <mergeCell ref="B2:AC2"/>
    <mergeCell ref="D4:Y4"/>
    <mergeCell ref="Z4:AC4"/>
    <mergeCell ref="B276:AC276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570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571</v>
      </c>
      <c r="B9" s="78" t="s">
        <v>52</v>
      </c>
      <c r="C9" s="79" t="s">
        <v>53</v>
      </c>
      <c r="D9" s="80">
        <v>631473966</v>
      </c>
      <c r="E9" s="81">
        <v>40610000</v>
      </c>
      <c r="F9" s="81">
        <v>185118964</v>
      </c>
      <c r="G9" s="81">
        <v>187988950</v>
      </c>
      <c r="H9" s="81">
        <v>341870942</v>
      </c>
      <c r="I9" s="81">
        <v>4000000</v>
      </c>
      <c r="J9" s="81">
        <v>0</v>
      </c>
      <c r="K9" s="81">
        <v>0</v>
      </c>
      <c r="L9" s="81">
        <v>4000000</v>
      </c>
      <c r="M9" s="81">
        <v>54750000</v>
      </c>
      <c r="N9" s="81">
        <v>1500000</v>
      </c>
      <c r="O9" s="81">
        <v>0</v>
      </c>
      <c r="P9" s="81">
        <v>45880000</v>
      </c>
      <c r="Q9" s="81">
        <v>0</v>
      </c>
      <c r="R9" s="81">
        <v>58014200</v>
      </c>
      <c r="S9" s="81">
        <v>5430800</v>
      </c>
      <c r="T9" s="81">
        <v>21734366</v>
      </c>
      <c r="U9" s="81">
        <v>18406038</v>
      </c>
      <c r="V9" s="81">
        <v>59460371</v>
      </c>
      <c r="W9" s="81">
        <v>0</v>
      </c>
      <c r="X9" s="81">
        <v>0</v>
      </c>
      <c r="Y9" s="82">
        <v>1660238597</v>
      </c>
      <c r="Z9" s="80">
        <v>806269169</v>
      </c>
      <c r="AA9" s="81">
        <v>230800142</v>
      </c>
      <c r="AB9" s="81">
        <v>623019286</v>
      </c>
      <c r="AC9" s="83">
        <v>1660088597</v>
      </c>
    </row>
    <row r="10" spans="1:29" ht="13.5">
      <c r="A10" s="48" t="s">
        <v>571</v>
      </c>
      <c r="B10" s="78" t="s">
        <v>64</v>
      </c>
      <c r="C10" s="79" t="s">
        <v>65</v>
      </c>
      <c r="D10" s="80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2">
        <v>0</v>
      </c>
      <c r="Z10" s="80">
        <v>0</v>
      </c>
      <c r="AA10" s="81">
        <v>0</v>
      </c>
      <c r="AB10" s="81">
        <v>0</v>
      </c>
      <c r="AC10" s="83">
        <v>0</v>
      </c>
    </row>
    <row r="11" spans="1:29" ht="12.75">
      <c r="A11" s="49"/>
      <c r="B11" s="84" t="s">
        <v>572</v>
      </c>
      <c r="C11" s="85"/>
      <c r="D11" s="86">
        <f aca="true" t="shared" si="0" ref="D11:AC11">SUM(D9:D10)</f>
        <v>631473966</v>
      </c>
      <c r="E11" s="87">
        <f t="shared" si="0"/>
        <v>40610000</v>
      </c>
      <c r="F11" s="87">
        <f t="shared" si="0"/>
        <v>185118964</v>
      </c>
      <c r="G11" s="87">
        <f t="shared" si="0"/>
        <v>187988950</v>
      </c>
      <c r="H11" s="87">
        <f t="shared" si="0"/>
        <v>341870942</v>
      </c>
      <c r="I11" s="87">
        <f t="shared" si="0"/>
        <v>4000000</v>
      </c>
      <c r="J11" s="87">
        <f t="shared" si="0"/>
        <v>0</v>
      </c>
      <c r="K11" s="87">
        <f t="shared" si="0"/>
        <v>0</v>
      </c>
      <c r="L11" s="87">
        <f t="shared" si="0"/>
        <v>4000000</v>
      </c>
      <c r="M11" s="87">
        <f t="shared" si="0"/>
        <v>54750000</v>
      </c>
      <c r="N11" s="87">
        <f t="shared" si="0"/>
        <v>1500000</v>
      </c>
      <c r="O11" s="87">
        <f t="shared" si="0"/>
        <v>0</v>
      </c>
      <c r="P11" s="87">
        <f t="shared" si="0"/>
        <v>45880000</v>
      </c>
      <c r="Q11" s="87">
        <f t="shared" si="0"/>
        <v>0</v>
      </c>
      <c r="R11" s="87">
        <f t="shared" si="0"/>
        <v>58014200</v>
      </c>
      <c r="S11" s="87">
        <f t="shared" si="0"/>
        <v>5430800</v>
      </c>
      <c r="T11" s="87">
        <f t="shared" si="0"/>
        <v>21734366</v>
      </c>
      <c r="U11" s="87">
        <f t="shared" si="0"/>
        <v>18406038</v>
      </c>
      <c r="V11" s="87">
        <f t="shared" si="0"/>
        <v>59460371</v>
      </c>
      <c r="W11" s="87">
        <f t="shared" si="0"/>
        <v>0</v>
      </c>
      <c r="X11" s="87">
        <f t="shared" si="0"/>
        <v>0</v>
      </c>
      <c r="Y11" s="88">
        <f t="shared" si="0"/>
        <v>1660238597</v>
      </c>
      <c r="Z11" s="86">
        <f t="shared" si="0"/>
        <v>806269169</v>
      </c>
      <c r="AA11" s="87">
        <f t="shared" si="0"/>
        <v>230800142</v>
      </c>
      <c r="AB11" s="87">
        <f t="shared" si="0"/>
        <v>623019286</v>
      </c>
      <c r="AC11" s="89">
        <f t="shared" si="0"/>
        <v>1660088597</v>
      </c>
    </row>
    <row r="12" spans="1:29" ht="13.5">
      <c r="A12" s="48" t="s">
        <v>573</v>
      </c>
      <c r="B12" s="78" t="s">
        <v>109</v>
      </c>
      <c r="C12" s="79" t="s">
        <v>110</v>
      </c>
      <c r="D12" s="80">
        <v>0</v>
      </c>
      <c r="E12" s="81">
        <v>0</v>
      </c>
      <c r="F12" s="81">
        <v>600000</v>
      </c>
      <c r="G12" s="81">
        <v>42050141</v>
      </c>
      <c r="H12" s="81">
        <v>8140109</v>
      </c>
      <c r="I12" s="81">
        <v>280000</v>
      </c>
      <c r="J12" s="81">
        <v>0</v>
      </c>
      <c r="K12" s="81">
        <v>0</v>
      </c>
      <c r="L12" s="81">
        <v>110000</v>
      </c>
      <c r="M12" s="81">
        <v>3000000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400000</v>
      </c>
      <c r="T12" s="81">
        <v>0</v>
      </c>
      <c r="U12" s="81">
        <v>669000</v>
      </c>
      <c r="V12" s="81">
        <v>4571000</v>
      </c>
      <c r="W12" s="81">
        <v>0</v>
      </c>
      <c r="X12" s="81">
        <v>0</v>
      </c>
      <c r="Y12" s="82">
        <v>59820250</v>
      </c>
      <c r="Z12" s="80">
        <v>53470250</v>
      </c>
      <c r="AA12" s="81">
        <v>0</v>
      </c>
      <c r="AB12" s="81">
        <v>6350000</v>
      </c>
      <c r="AC12" s="83">
        <v>59820250</v>
      </c>
    </row>
    <row r="13" spans="1:29" ht="13.5">
      <c r="A13" s="48" t="s">
        <v>573</v>
      </c>
      <c r="B13" s="78" t="s">
        <v>111</v>
      </c>
      <c r="C13" s="79" t="s">
        <v>112</v>
      </c>
      <c r="D13" s="80">
        <v>4000000</v>
      </c>
      <c r="E13" s="81">
        <v>3005886</v>
      </c>
      <c r="F13" s="81">
        <v>5500000</v>
      </c>
      <c r="G13" s="81">
        <v>18574464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3000000</v>
      </c>
      <c r="N13" s="81">
        <v>0</v>
      </c>
      <c r="O13" s="81">
        <v>0</v>
      </c>
      <c r="P13" s="81">
        <v>450000</v>
      </c>
      <c r="Q13" s="81">
        <v>0</v>
      </c>
      <c r="R13" s="81">
        <v>0</v>
      </c>
      <c r="S13" s="81">
        <v>0</v>
      </c>
      <c r="T13" s="81">
        <v>210000</v>
      </c>
      <c r="U13" s="81">
        <v>2840000</v>
      </c>
      <c r="V13" s="81">
        <v>0</v>
      </c>
      <c r="W13" s="81">
        <v>0</v>
      </c>
      <c r="X13" s="81">
        <v>0</v>
      </c>
      <c r="Y13" s="82">
        <v>37580350</v>
      </c>
      <c r="Z13" s="80">
        <v>33540350</v>
      </c>
      <c r="AA13" s="81">
        <v>3150000</v>
      </c>
      <c r="AB13" s="81">
        <v>890000</v>
      </c>
      <c r="AC13" s="83">
        <v>37580350</v>
      </c>
    </row>
    <row r="14" spans="1:29" ht="13.5">
      <c r="A14" s="48" t="s">
        <v>573</v>
      </c>
      <c r="B14" s="78" t="s">
        <v>113</v>
      </c>
      <c r="C14" s="79" t="s">
        <v>114</v>
      </c>
      <c r="D14" s="80">
        <v>6573564</v>
      </c>
      <c r="E14" s="81">
        <v>0</v>
      </c>
      <c r="F14" s="81">
        <v>0</v>
      </c>
      <c r="G14" s="81">
        <v>18795012</v>
      </c>
      <c r="H14" s="81">
        <v>7715784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1319568</v>
      </c>
      <c r="T14" s="81">
        <v>0</v>
      </c>
      <c r="U14" s="81">
        <v>5156740</v>
      </c>
      <c r="V14" s="81">
        <v>1700004</v>
      </c>
      <c r="W14" s="81">
        <v>0</v>
      </c>
      <c r="X14" s="81">
        <v>0</v>
      </c>
      <c r="Y14" s="82">
        <v>41260672</v>
      </c>
      <c r="Z14" s="80">
        <v>38082192</v>
      </c>
      <c r="AA14" s="81">
        <v>0</v>
      </c>
      <c r="AB14" s="81">
        <v>3178480</v>
      </c>
      <c r="AC14" s="83">
        <v>41260672</v>
      </c>
    </row>
    <row r="15" spans="1:29" ht="13.5">
      <c r="A15" s="48" t="s">
        <v>573</v>
      </c>
      <c r="B15" s="78" t="s">
        <v>115</v>
      </c>
      <c r="C15" s="79" t="s">
        <v>116</v>
      </c>
      <c r="D15" s="80">
        <v>3431008</v>
      </c>
      <c r="E15" s="81">
        <v>0</v>
      </c>
      <c r="F15" s="81">
        <v>0</v>
      </c>
      <c r="G15" s="81">
        <v>16548792</v>
      </c>
      <c r="H15" s="81">
        <v>5847215</v>
      </c>
      <c r="I15" s="81">
        <v>0</v>
      </c>
      <c r="J15" s="81">
        <v>0</v>
      </c>
      <c r="K15" s="81">
        <v>0</v>
      </c>
      <c r="L15" s="81">
        <v>620000</v>
      </c>
      <c r="M15" s="81">
        <v>10552232</v>
      </c>
      <c r="N15" s="81">
        <v>0</v>
      </c>
      <c r="O15" s="81">
        <v>0</v>
      </c>
      <c r="P15" s="81">
        <v>700000</v>
      </c>
      <c r="Q15" s="81">
        <v>0</v>
      </c>
      <c r="R15" s="81">
        <v>485000</v>
      </c>
      <c r="S15" s="81">
        <v>1028440</v>
      </c>
      <c r="T15" s="81">
        <v>1182360</v>
      </c>
      <c r="U15" s="81">
        <v>1953000</v>
      </c>
      <c r="V15" s="81">
        <v>1970000</v>
      </c>
      <c r="W15" s="81">
        <v>0</v>
      </c>
      <c r="X15" s="81">
        <v>0</v>
      </c>
      <c r="Y15" s="82">
        <v>44318047</v>
      </c>
      <c r="Z15" s="80">
        <v>36729247</v>
      </c>
      <c r="AA15" s="81">
        <v>0</v>
      </c>
      <c r="AB15" s="81">
        <v>7588800</v>
      </c>
      <c r="AC15" s="83">
        <v>44318047</v>
      </c>
    </row>
    <row r="16" spans="1:29" ht="13.5">
      <c r="A16" s="48" t="s">
        <v>573</v>
      </c>
      <c r="B16" s="78" t="s">
        <v>117</v>
      </c>
      <c r="C16" s="79" t="s">
        <v>118</v>
      </c>
      <c r="D16" s="80">
        <v>19215000</v>
      </c>
      <c r="E16" s="81">
        <v>0</v>
      </c>
      <c r="F16" s="81">
        <v>500000</v>
      </c>
      <c r="G16" s="81">
        <v>16660000</v>
      </c>
      <c r="H16" s="81">
        <v>7540000</v>
      </c>
      <c r="I16" s="81">
        <v>0</v>
      </c>
      <c r="J16" s="81">
        <v>0</v>
      </c>
      <c r="K16" s="81">
        <v>0</v>
      </c>
      <c r="L16" s="81">
        <v>0</v>
      </c>
      <c r="M16" s="81">
        <v>1500000</v>
      </c>
      <c r="N16" s="81">
        <v>0</v>
      </c>
      <c r="O16" s="81">
        <v>0</v>
      </c>
      <c r="P16" s="81">
        <v>200000</v>
      </c>
      <c r="Q16" s="81">
        <v>0</v>
      </c>
      <c r="R16" s="81">
        <v>0</v>
      </c>
      <c r="S16" s="81">
        <v>0</v>
      </c>
      <c r="T16" s="81">
        <v>255000</v>
      </c>
      <c r="U16" s="81">
        <v>70000</v>
      </c>
      <c r="V16" s="81">
        <v>0</v>
      </c>
      <c r="W16" s="81">
        <v>0</v>
      </c>
      <c r="X16" s="81">
        <v>0</v>
      </c>
      <c r="Y16" s="82">
        <v>45940000</v>
      </c>
      <c r="Z16" s="80">
        <v>44915000</v>
      </c>
      <c r="AA16" s="81">
        <v>0</v>
      </c>
      <c r="AB16" s="81">
        <v>1025000</v>
      </c>
      <c r="AC16" s="83">
        <v>45940000</v>
      </c>
    </row>
    <row r="17" spans="1:29" ht="13.5">
      <c r="A17" s="48" t="s">
        <v>573</v>
      </c>
      <c r="B17" s="78" t="s">
        <v>119</v>
      </c>
      <c r="C17" s="79" t="s">
        <v>120</v>
      </c>
      <c r="D17" s="80">
        <v>7890511</v>
      </c>
      <c r="E17" s="81">
        <v>0</v>
      </c>
      <c r="F17" s="81">
        <v>6821739</v>
      </c>
      <c r="G17" s="81">
        <v>3230000</v>
      </c>
      <c r="H17" s="81">
        <v>11733460</v>
      </c>
      <c r="I17" s="81">
        <v>2900000</v>
      </c>
      <c r="J17" s="81">
        <v>0</v>
      </c>
      <c r="K17" s="81">
        <v>0</v>
      </c>
      <c r="L17" s="81">
        <v>5687154</v>
      </c>
      <c r="M17" s="81">
        <v>8825049</v>
      </c>
      <c r="N17" s="81">
        <v>0</v>
      </c>
      <c r="O17" s="81">
        <v>3828600</v>
      </c>
      <c r="P17" s="81">
        <v>180000</v>
      </c>
      <c r="Q17" s="81">
        <v>0</v>
      </c>
      <c r="R17" s="81">
        <v>1364455</v>
      </c>
      <c r="S17" s="81">
        <v>465000</v>
      </c>
      <c r="T17" s="81">
        <v>0</v>
      </c>
      <c r="U17" s="81">
        <v>3586522</v>
      </c>
      <c r="V17" s="81">
        <v>400000</v>
      </c>
      <c r="W17" s="81">
        <v>0</v>
      </c>
      <c r="X17" s="81">
        <v>0</v>
      </c>
      <c r="Y17" s="82">
        <v>56912490</v>
      </c>
      <c r="Z17" s="80">
        <v>33609535</v>
      </c>
      <c r="AA17" s="81">
        <v>0</v>
      </c>
      <c r="AB17" s="81">
        <v>23302955</v>
      </c>
      <c r="AC17" s="83">
        <v>56912490</v>
      </c>
    </row>
    <row r="18" spans="1:29" ht="13.5">
      <c r="A18" s="48" t="s">
        <v>573</v>
      </c>
      <c r="B18" s="78" t="s">
        <v>121</v>
      </c>
      <c r="C18" s="79" t="s">
        <v>122</v>
      </c>
      <c r="D18" s="80">
        <v>14555900</v>
      </c>
      <c r="E18" s="81">
        <v>0</v>
      </c>
      <c r="F18" s="81">
        <v>6037000</v>
      </c>
      <c r="G18" s="81">
        <v>0</v>
      </c>
      <c r="H18" s="81">
        <v>0</v>
      </c>
      <c r="I18" s="81">
        <v>1601600</v>
      </c>
      <c r="J18" s="81">
        <v>0</v>
      </c>
      <c r="K18" s="81">
        <v>0</v>
      </c>
      <c r="L18" s="81">
        <v>0</v>
      </c>
      <c r="M18" s="81">
        <v>1140000</v>
      </c>
      <c r="N18" s="81">
        <v>0</v>
      </c>
      <c r="O18" s="81">
        <v>0</v>
      </c>
      <c r="P18" s="81">
        <v>600000</v>
      </c>
      <c r="Q18" s="81">
        <v>0</v>
      </c>
      <c r="R18" s="81">
        <v>0</v>
      </c>
      <c r="S18" s="81">
        <v>300000</v>
      </c>
      <c r="T18" s="81">
        <v>447000</v>
      </c>
      <c r="U18" s="81">
        <v>130000</v>
      </c>
      <c r="V18" s="81">
        <v>700000</v>
      </c>
      <c r="W18" s="81">
        <v>100000</v>
      </c>
      <c r="X18" s="81">
        <v>0</v>
      </c>
      <c r="Y18" s="82">
        <v>25611500</v>
      </c>
      <c r="Z18" s="80">
        <v>22724500</v>
      </c>
      <c r="AA18" s="81">
        <v>0</v>
      </c>
      <c r="AB18" s="81">
        <v>2887000</v>
      </c>
      <c r="AC18" s="83">
        <v>25611500</v>
      </c>
    </row>
    <row r="19" spans="1:29" ht="13.5">
      <c r="A19" s="48" t="s">
        <v>574</v>
      </c>
      <c r="B19" s="78" t="s">
        <v>484</v>
      </c>
      <c r="C19" s="79" t="s">
        <v>485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2300000</v>
      </c>
      <c r="Q19" s="81">
        <v>0</v>
      </c>
      <c r="R19" s="81">
        <v>800000</v>
      </c>
      <c r="S19" s="81">
        <v>1870200</v>
      </c>
      <c r="T19" s="81">
        <v>123500</v>
      </c>
      <c r="U19" s="81">
        <v>0</v>
      </c>
      <c r="V19" s="81">
        <v>0</v>
      </c>
      <c r="W19" s="81">
        <v>0</v>
      </c>
      <c r="X19" s="81">
        <v>0</v>
      </c>
      <c r="Y19" s="82">
        <v>5093700</v>
      </c>
      <c r="Z19" s="80">
        <v>0</v>
      </c>
      <c r="AA19" s="81">
        <v>0</v>
      </c>
      <c r="AB19" s="81">
        <v>5093700</v>
      </c>
      <c r="AC19" s="83">
        <v>5093700</v>
      </c>
    </row>
    <row r="20" spans="1:29" ht="12.75">
      <c r="A20" s="49"/>
      <c r="B20" s="84" t="s">
        <v>575</v>
      </c>
      <c r="C20" s="85"/>
      <c r="D20" s="86">
        <f aca="true" t="shared" si="1" ref="D20:AC20">SUM(D12:D19)</f>
        <v>55665983</v>
      </c>
      <c r="E20" s="87">
        <f t="shared" si="1"/>
        <v>3005886</v>
      </c>
      <c r="F20" s="87">
        <f t="shared" si="1"/>
        <v>19458739</v>
      </c>
      <c r="G20" s="87">
        <f t="shared" si="1"/>
        <v>115858409</v>
      </c>
      <c r="H20" s="87">
        <f t="shared" si="1"/>
        <v>40976568</v>
      </c>
      <c r="I20" s="87">
        <f t="shared" si="1"/>
        <v>4781600</v>
      </c>
      <c r="J20" s="87">
        <f t="shared" si="1"/>
        <v>0</v>
      </c>
      <c r="K20" s="87">
        <f t="shared" si="1"/>
        <v>0</v>
      </c>
      <c r="L20" s="87">
        <f t="shared" si="1"/>
        <v>6417154</v>
      </c>
      <c r="M20" s="87">
        <f t="shared" si="1"/>
        <v>28017281</v>
      </c>
      <c r="N20" s="87">
        <f t="shared" si="1"/>
        <v>0</v>
      </c>
      <c r="O20" s="87">
        <f t="shared" si="1"/>
        <v>3828600</v>
      </c>
      <c r="P20" s="87">
        <f t="shared" si="1"/>
        <v>4430000</v>
      </c>
      <c r="Q20" s="87">
        <f t="shared" si="1"/>
        <v>0</v>
      </c>
      <c r="R20" s="87">
        <f t="shared" si="1"/>
        <v>2649455</v>
      </c>
      <c r="S20" s="87">
        <f t="shared" si="1"/>
        <v>5383208</v>
      </c>
      <c r="T20" s="87">
        <f t="shared" si="1"/>
        <v>2217860</v>
      </c>
      <c r="U20" s="87">
        <f t="shared" si="1"/>
        <v>14405262</v>
      </c>
      <c r="V20" s="87">
        <f t="shared" si="1"/>
        <v>9341004</v>
      </c>
      <c r="W20" s="87">
        <f t="shared" si="1"/>
        <v>100000</v>
      </c>
      <c r="X20" s="87">
        <f t="shared" si="1"/>
        <v>0</v>
      </c>
      <c r="Y20" s="88">
        <f t="shared" si="1"/>
        <v>316537009</v>
      </c>
      <c r="Z20" s="86">
        <f t="shared" si="1"/>
        <v>263071074</v>
      </c>
      <c r="AA20" s="87">
        <f t="shared" si="1"/>
        <v>3150000</v>
      </c>
      <c r="AB20" s="87">
        <f t="shared" si="1"/>
        <v>50315935</v>
      </c>
      <c r="AC20" s="89">
        <f t="shared" si="1"/>
        <v>316537009</v>
      </c>
    </row>
    <row r="21" spans="1:29" ht="13.5">
      <c r="A21" s="48" t="s">
        <v>573</v>
      </c>
      <c r="B21" s="78" t="s">
        <v>123</v>
      </c>
      <c r="C21" s="79" t="s">
        <v>124</v>
      </c>
      <c r="D21" s="80">
        <v>64545071</v>
      </c>
      <c r="E21" s="81">
        <v>0</v>
      </c>
      <c r="F21" s="81">
        <v>2205000</v>
      </c>
      <c r="G21" s="81">
        <v>0</v>
      </c>
      <c r="H21" s="81">
        <v>0</v>
      </c>
      <c r="I21" s="81">
        <v>8870396</v>
      </c>
      <c r="J21" s="81">
        <v>0</v>
      </c>
      <c r="K21" s="81">
        <v>0</v>
      </c>
      <c r="L21" s="81">
        <v>680000</v>
      </c>
      <c r="M21" s="81">
        <v>4273926</v>
      </c>
      <c r="N21" s="81">
        <v>0</v>
      </c>
      <c r="O21" s="81">
        <v>0</v>
      </c>
      <c r="P21" s="81">
        <v>400000</v>
      </c>
      <c r="Q21" s="81">
        <v>0</v>
      </c>
      <c r="R21" s="81">
        <v>0</v>
      </c>
      <c r="S21" s="81">
        <v>1195000</v>
      </c>
      <c r="T21" s="81">
        <v>100000</v>
      </c>
      <c r="U21" s="81">
        <v>881295</v>
      </c>
      <c r="V21" s="81">
        <v>0</v>
      </c>
      <c r="W21" s="81">
        <v>0</v>
      </c>
      <c r="X21" s="81">
        <v>0</v>
      </c>
      <c r="Y21" s="82">
        <v>83150688</v>
      </c>
      <c r="Z21" s="80">
        <v>47710647</v>
      </c>
      <c r="AA21" s="81">
        <v>0</v>
      </c>
      <c r="AB21" s="81">
        <v>35440041</v>
      </c>
      <c r="AC21" s="83">
        <v>83150688</v>
      </c>
    </row>
    <row r="22" spans="1:29" ht="13.5">
      <c r="A22" s="48" t="s">
        <v>573</v>
      </c>
      <c r="B22" s="78" t="s">
        <v>125</v>
      </c>
      <c r="C22" s="79" t="s">
        <v>126</v>
      </c>
      <c r="D22" s="80">
        <v>52071402</v>
      </c>
      <c r="E22" s="81">
        <v>0</v>
      </c>
      <c r="F22" s="81">
        <v>10470000</v>
      </c>
      <c r="G22" s="81">
        <v>0</v>
      </c>
      <c r="H22" s="81">
        <v>0</v>
      </c>
      <c r="I22" s="81">
        <v>500000</v>
      </c>
      <c r="J22" s="81">
        <v>0</v>
      </c>
      <c r="K22" s="81">
        <v>0</v>
      </c>
      <c r="L22" s="81">
        <v>0</v>
      </c>
      <c r="M22" s="81">
        <v>14112897</v>
      </c>
      <c r="N22" s="81">
        <v>0</v>
      </c>
      <c r="O22" s="81">
        <v>0</v>
      </c>
      <c r="P22" s="81">
        <v>800000</v>
      </c>
      <c r="Q22" s="81">
        <v>0</v>
      </c>
      <c r="R22" s="81">
        <v>0</v>
      </c>
      <c r="S22" s="81">
        <v>1200000</v>
      </c>
      <c r="T22" s="81">
        <v>6150000</v>
      </c>
      <c r="U22" s="81">
        <v>7705000</v>
      </c>
      <c r="V22" s="81">
        <v>1700000</v>
      </c>
      <c r="W22" s="81">
        <v>0</v>
      </c>
      <c r="X22" s="81">
        <v>0</v>
      </c>
      <c r="Y22" s="82">
        <v>94709299</v>
      </c>
      <c r="Z22" s="80">
        <v>68354299</v>
      </c>
      <c r="AA22" s="81">
        <v>0</v>
      </c>
      <c r="AB22" s="81">
        <v>26355000</v>
      </c>
      <c r="AC22" s="83">
        <v>94709299</v>
      </c>
    </row>
    <row r="23" spans="1:29" ht="13.5">
      <c r="A23" s="48" t="s">
        <v>573</v>
      </c>
      <c r="B23" s="78" t="s">
        <v>127</v>
      </c>
      <c r="C23" s="79" t="s">
        <v>128</v>
      </c>
      <c r="D23" s="80">
        <v>7084870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2173913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278261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9537044</v>
      </c>
      <c r="Z23" s="80">
        <v>9258783</v>
      </c>
      <c r="AA23" s="81">
        <v>0</v>
      </c>
      <c r="AB23" s="81">
        <v>278261</v>
      </c>
      <c r="AC23" s="83">
        <v>9537044</v>
      </c>
    </row>
    <row r="24" spans="1:29" ht="13.5">
      <c r="A24" s="48" t="s">
        <v>573</v>
      </c>
      <c r="B24" s="78" t="s">
        <v>129</v>
      </c>
      <c r="C24" s="79" t="s">
        <v>130</v>
      </c>
      <c r="D24" s="80">
        <v>18223400</v>
      </c>
      <c r="E24" s="81">
        <v>0</v>
      </c>
      <c r="F24" s="81">
        <v>0</v>
      </c>
      <c r="G24" s="81">
        <v>0</v>
      </c>
      <c r="H24" s="81">
        <v>0</v>
      </c>
      <c r="I24" s="81">
        <v>3037660</v>
      </c>
      <c r="J24" s="81">
        <v>0</v>
      </c>
      <c r="K24" s="81">
        <v>0</v>
      </c>
      <c r="L24" s="81">
        <v>0</v>
      </c>
      <c r="M24" s="81">
        <v>7150000</v>
      </c>
      <c r="N24" s="81">
        <v>0</v>
      </c>
      <c r="O24" s="81">
        <v>0</v>
      </c>
      <c r="P24" s="81">
        <v>105400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3500000</v>
      </c>
      <c r="W24" s="81">
        <v>0</v>
      </c>
      <c r="X24" s="81">
        <v>0</v>
      </c>
      <c r="Y24" s="82">
        <v>32016460</v>
      </c>
      <c r="Z24" s="80">
        <v>31911060</v>
      </c>
      <c r="AA24" s="81">
        <v>0</v>
      </c>
      <c r="AB24" s="81">
        <v>105400</v>
      </c>
      <c r="AC24" s="83">
        <v>32016460</v>
      </c>
    </row>
    <row r="25" spans="1:29" ht="13.5">
      <c r="A25" s="48" t="s">
        <v>573</v>
      </c>
      <c r="B25" s="78" t="s">
        <v>131</v>
      </c>
      <c r="C25" s="79" t="s">
        <v>132</v>
      </c>
      <c r="D25" s="80">
        <v>19659100</v>
      </c>
      <c r="E25" s="81">
        <v>0</v>
      </c>
      <c r="F25" s="81">
        <v>10303000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1600000</v>
      </c>
      <c r="N25" s="81">
        <v>0</v>
      </c>
      <c r="O25" s="81">
        <v>0</v>
      </c>
      <c r="P25" s="81">
        <v>1073470</v>
      </c>
      <c r="Q25" s="81">
        <v>0</v>
      </c>
      <c r="R25" s="81">
        <v>47925</v>
      </c>
      <c r="S25" s="81">
        <v>521032</v>
      </c>
      <c r="T25" s="81">
        <v>167925</v>
      </c>
      <c r="U25" s="81">
        <v>0</v>
      </c>
      <c r="V25" s="81">
        <v>2100000</v>
      </c>
      <c r="W25" s="81">
        <v>0</v>
      </c>
      <c r="X25" s="81">
        <v>0</v>
      </c>
      <c r="Y25" s="82">
        <v>35472452</v>
      </c>
      <c r="Z25" s="80">
        <v>31562100</v>
      </c>
      <c r="AA25" s="81">
        <v>0</v>
      </c>
      <c r="AB25" s="81">
        <v>3810352</v>
      </c>
      <c r="AC25" s="83">
        <v>35372452</v>
      </c>
    </row>
    <row r="26" spans="1:29" ht="13.5">
      <c r="A26" s="48" t="s">
        <v>573</v>
      </c>
      <c r="B26" s="78" t="s">
        <v>133</v>
      </c>
      <c r="C26" s="79" t="s">
        <v>134</v>
      </c>
      <c r="D26" s="80">
        <v>43302650</v>
      </c>
      <c r="E26" s="81">
        <v>0</v>
      </c>
      <c r="F26" s="81">
        <v>29554000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12734050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85590700</v>
      </c>
      <c r="Z26" s="80">
        <v>85590700</v>
      </c>
      <c r="AA26" s="81">
        <v>0</v>
      </c>
      <c r="AB26" s="81">
        <v>0</v>
      </c>
      <c r="AC26" s="83">
        <v>85590700</v>
      </c>
    </row>
    <row r="27" spans="1:29" ht="13.5">
      <c r="A27" s="48" t="s">
        <v>574</v>
      </c>
      <c r="B27" s="78" t="s">
        <v>486</v>
      </c>
      <c r="C27" s="79" t="s">
        <v>487</v>
      </c>
      <c r="D27" s="80">
        <v>0</v>
      </c>
      <c r="E27" s="81">
        <v>0</v>
      </c>
      <c r="F27" s="81">
        <v>0</v>
      </c>
      <c r="G27" s="81">
        <v>430785684</v>
      </c>
      <c r="H27" s="81">
        <v>60595596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15000000</v>
      </c>
      <c r="S27" s="81">
        <v>120000</v>
      </c>
      <c r="T27" s="81">
        <v>20004</v>
      </c>
      <c r="U27" s="81">
        <v>0</v>
      </c>
      <c r="V27" s="81">
        <v>0</v>
      </c>
      <c r="W27" s="81">
        <v>0</v>
      </c>
      <c r="X27" s="81">
        <v>0</v>
      </c>
      <c r="Y27" s="82">
        <v>506521284</v>
      </c>
      <c r="Z27" s="80">
        <v>491471280</v>
      </c>
      <c r="AA27" s="81">
        <v>0</v>
      </c>
      <c r="AB27" s="81">
        <v>0</v>
      </c>
      <c r="AC27" s="83">
        <v>491471280</v>
      </c>
    </row>
    <row r="28" spans="1:29" ht="12.75">
      <c r="A28" s="49"/>
      <c r="B28" s="84" t="s">
        <v>576</v>
      </c>
      <c r="C28" s="85"/>
      <c r="D28" s="86">
        <f aca="true" t="shared" si="2" ref="D28:AC28">SUM(D21:D27)</f>
        <v>204886493</v>
      </c>
      <c r="E28" s="87">
        <f t="shared" si="2"/>
        <v>0</v>
      </c>
      <c r="F28" s="87">
        <f t="shared" si="2"/>
        <v>52532000</v>
      </c>
      <c r="G28" s="87">
        <f t="shared" si="2"/>
        <v>430785684</v>
      </c>
      <c r="H28" s="87">
        <f t="shared" si="2"/>
        <v>60595596</v>
      </c>
      <c r="I28" s="87">
        <f t="shared" si="2"/>
        <v>12408056</v>
      </c>
      <c r="J28" s="87">
        <f t="shared" si="2"/>
        <v>0</v>
      </c>
      <c r="K28" s="87">
        <f t="shared" si="2"/>
        <v>0</v>
      </c>
      <c r="L28" s="87">
        <f t="shared" si="2"/>
        <v>680000</v>
      </c>
      <c r="M28" s="87">
        <f t="shared" si="2"/>
        <v>42044786</v>
      </c>
      <c r="N28" s="87">
        <f t="shared" si="2"/>
        <v>0</v>
      </c>
      <c r="O28" s="87">
        <f t="shared" si="2"/>
        <v>0</v>
      </c>
      <c r="P28" s="87">
        <f t="shared" si="2"/>
        <v>2378870</v>
      </c>
      <c r="Q28" s="87">
        <f t="shared" si="2"/>
        <v>0</v>
      </c>
      <c r="R28" s="87">
        <f t="shared" si="2"/>
        <v>15047925</v>
      </c>
      <c r="S28" s="87">
        <f t="shared" si="2"/>
        <v>3314293</v>
      </c>
      <c r="T28" s="87">
        <f t="shared" si="2"/>
        <v>6437929</v>
      </c>
      <c r="U28" s="87">
        <f t="shared" si="2"/>
        <v>8586295</v>
      </c>
      <c r="V28" s="87">
        <f t="shared" si="2"/>
        <v>7300000</v>
      </c>
      <c r="W28" s="87">
        <f t="shared" si="2"/>
        <v>0</v>
      </c>
      <c r="X28" s="87">
        <f t="shared" si="2"/>
        <v>0</v>
      </c>
      <c r="Y28" s="88">
        <f t="shared" si="2"/>
        <v>846997927</v>
      </c>
      <c r="Z28" s="86">
        <f t="shared" si="2"/>
        <v>765858869</v>
      </c>
      <c r="AA28" s="87">
        <f t="shared" si="2"/>
        <v>0</v>
      </c>
      <c r="AB28" s="87">
        <f t="shared" si="2"/>
        <v>65989054</v>
      </c>
      <c r="AC28" s="89">
        <f t="shared" si="2"/>
        <v>831847923</v>
      </c>
    </row>
    <row r="29" spans="1:29" ht="13.5">
      <c r="A29" s="48" t="s">
        <v>573</v>
      </c>
      <c r="B29" s="78" t="s">
        <v>135</v>
      </c>
      <c r="C29" s="79" t="s">
        <v>136</v>
      </c>
      <c r="D29" s="80">
        <v>13222000</v>
      </c>
      <c r="E29" s="81">
        <v>0</v>
      </c>
      <c r="F29" s="81">
        <v>4500000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2001000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2">
        <v>19723000</v>
      </c>
      <c r="Z29" s="80">
        <v>19723000</v>
      </c>
      <c r="AA29" s="81">
        <v>0</v>
      </c>
      <c r="AB29" s="81">
        <v>0</v>
      </c>
      <c r="AC29" s="83">
        <v>19723000</v>
      </c>
    </row>
    <row r="30" spans="1:29" ht="13.5">
      <c r="A30" s="48" t="s">
        <v>573</v>
      </c>
      <c r="B30" s="78" t="s">
        <v>137</v>
      </c>
      <c r="C30" s="79" t="s">
        <v>138</v>
      </c>
      <c r="D30" s="80">
        <v>50108700</v>
      </c>
      <c r="E30" s="81">
        <v>0</v>
      </c>
      <c r="F30" s="81">
        <v>7317000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600000</v>
      </c>
      <c r="W30" s="81">
        <v>0</v>
      </c>
      <c r="X30" s="81">
        <v>0</v>
      </c>
      <c r="Y30" s="82">
        <v>58025700</v>
      </c>
      <c r="Z30" s="80">
        <v>57425700</v>
      </c>
      <c r="AA30" s="81">
        <v>0</v>
      </c>
      <c r="AB30" s="81">
        <v>600000</v>
      </c>
      <c r="AC30" s="83">
        <v>58025700</v>
      </c>
    </row>
    <row r="31" spans="1:29" ht="13.5">
      <c r="A31" s="48" t="s">
        <v>573</v>
      </c>
      <c r="B31" s="78" t="s">
        <v>139</v>
      </c>
      <c r="C31" s="79" t="s">
        <v>140</v>
      </c>
      <c r="D31" s="80">
        <v>17530812</v>
      </c>
      <c r="E31" s="81">
        <v>5810118</v>
      </c>
      <c r="F31" s="81">
        <v>5000001</v>
      </c>
      <c r="G31" s="81">
        <v>0</v>
      </c>
      <c r="H31" s="81">
        <v>0</v>
      </c>
      <c r="I31" s="81">
        <v>500000</v>
      </c>
      <c r="J31" s="81">
        <v>0</v>
      </c>
      <c r="K31" s="81">
        <v>0</v>
      </c>
      <c r="L31" s="81">
        <v>0</v>
      </c>
      <c r="M31" s="81">
        <v>2812119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190000</v>
      </c>
      <c r="T31" s="81">
        <v>200000</v>
      </c>
      <c r="U31" s="81">
        <v>110000</v>
      </c>
      <c r="V31" s="81">
        <v>1400000</v>
      </c>
      <c r="W31" s="81">
        <v>0</v>
      </c>
      <c r="X31" s="81">
        <v>0</v>
      </c>
      <c r="Y31" s="82">
        <v>33553050</v>
      </c>
      <c r="Z31" s="80">
        <v>31653050</v>
      </c>
      <c r="AA31" s="81">
        <v>0</v>
      </c>
      <c r="AB31" s="81">
        <v>1900000</v>
      </c>
      <c r="AC31" s="83">
        <v>33553050</v>
      </c>
    </row>
    <row r="32" spans="1:29" ht="13.5">
      <c r="A32" s="48" t="s">
        <v>573</v>
      </c>
      <c r="B32" s="78" t="s">
        <v>141</v>
      </c>
      <c r="C32" s="79" t="s">
        <v>142</v>
      </c>
      <c r="D32" s="80">
        <v>25709663</v>
      </c>
      <c r="E32" s="81">
        <v>0</v>
      </c>
      <c r="F32" s="81">
        <v>24556000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11546887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636000</v>
      </c>
      <c r="T32" s="81">
        <v>459000</v>
      </c>
      <c r="U32" s="81">
        <v>290000</v>
      </c>
      <c r="V32" s="81">
        <v>0</v>
      </c>
      <c r="W32" s="81">
        <v>0</v>
      </c>
      <c r="X32" s="81">
        <v>0</v>
      </c>
      <c r="Y32" s="82">
        <v>63197550</v>
      </c>
      <c r="Z32" s="80">
        <v>60312550</v>
      </c>
      <c r="AA32" s="81">
        <v>0</v>
      </c>
      <c r="AB32" s="81">
        <v>2885000</v>
      </c>
      <c r="AC32" s="83">
        <v>63197550</v>
      </c>
    </row>
    <row r="33" spans="1:29" ht="13.5">
      <c r="A33" s="48" t="s">
        <v>573</v>
      </c>
      <c r="B33" s="78" t="s">
        <v>143</v>
      </c>
      <c r="C33" s="79" t="s">
        <v>144</v>
      </c>
      <c r="D33" s="80">
        <v>17998800</v>
      </c>
      <c r="E33" s="81">
        <v>0</v>
      </c>
      <c r="F33" s="81">
        <v>4276000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2200001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316200</v>
      </c>
      <c r="T33" s="81">
        <v>105400</v>
      </c>
      <c r="U33" s="81">
        <v>263500</v>
      </c>
      <c r="V33" s="81">
        <v>2000000</v>
      </c>
      <c r="W33" s="81">
        <v>0</v>
      </c>
      <c r="X33" s="81">
        <v>0</v>
      </c>
      <c r="Y33" s="82">
        <v>27159901</v>
      </c>
      <c r="Z33" s="80">
        <v>20474801</v>
      </c>
      <c r="AA33" s="81">
        <v>0</v>
      </c>
      <c r="AB33" s="81">
        <v>6685100</v>
      </c>
      <c r="AC33" s="83">
        <v>27159901</v>
      </c>
    </row>
    <row r="34" spans="1:29" ht="13.5">
      <c r="A34" s="48" t="s">
        <v>573</v>
      </c>
      <c r="B34" s="78" t="s">
        <v>145</v>
      </c>
      <c r="C34" s="79" t="s">
        <v>146</v>
      </c>
      <c r="D34" s="80">
        <v>43176271</v>
      </c>
      <c r="E34" s="81">
        <v>0</v>
      </c>
      <c r="F34" s="81">
        <v>13483505</v>
      </c>
      <c r="G34" s="81">
        <v>0</v>
      </c>
      <c r="H34" s="81">
        <v>0</v>
      </c>
      <c r="I34" s="81">
        <v>2000000</v>
      </c>
      <c r="J34" s="81">
        <v>0</v>
      </c>
      <c r="K34" s="81">
        <v>0</v>
      </c>
      <c r="L34" s="81">
        <v>0</v>
      </c>
      <c r="M34" s="81">
        <v>17910326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700000</v>
      </c>
      <c r="W34" s="81">
        <v>0</v>
      </c>
      <c r="X34" s="81">
        <v>0</v>
      </c>
      <c r="Y34" s="82">
        <v>77270102</v>
      </c>
      <c r="Z34" s="80">
        <v>76570102</v>
      </c>
      <c r="AA34" s="81">
        <v>0</v>
      </c>
      <c r="AB34" s="81">
        <v>700000</v>
      </c>
      <c r="AC34" s="83">
        <v>77270102</v>
      </c>
    </row>
    <row r="35" spans="1:29" ht="13.5">
      <c r="A35" s="48" t="s">
        <v>574</v>
      </c>
      <c r="B35" s="78" t="s">
        <v>488</v>
      </c>
      <c r="C35" s="79" t="s">
        <v>489</v>
      </c>
      <c r="D35" s="80">
        <v>1000000</v>
      </c>
      <c r="E35" s="81">
        <v>700000</v>
      </c>
      <c r="F35" s="81">
        <v>0</v>
      </c>
      <c r="G35" s="81">
        <v>560961000</v>
      </c>
      <c r="H35" s="81">
        <v>57843000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620504000</v>
      </c>
      <c r="Z35" s="80">
        <v>620504000</v>
      </c>
      <c r="AA35" s="81">
        <v>0</v>
      </c>
      <c r="AB35" s="81">
        <v>0</v>
      </c>
      <c r="AC35" s="83">
        <v>620504000</v>
      </c>
    </row>
    <row r="36" spans="1:29" ht="12.75">
      <c r="A36" s="49"/>
      <c r="B36" s="84" t="s">
        <v>577</v>
      </c>
      <c r="C36" s="85"/>
      <c r="D36" s="86">
        <f aca="true" t="shared" si="3" ref="D36:AC36">SUM(D29:D35)</f>
        <v>168746246</v>
      </c>
      <c r="E36" s="87">
        <f t="shared" si="3"/>
        <v>6510118</v>
      </c>
      <c r="F36" s="87">
        <f t="shared" si="3"/>
        <v>59132506</v>
      </c>
      <c r="G36" s="87">
        <f t="shared" si="3"/>
        <v>560961000</v>
      </c>
      <c r="H36" s="87">
        <f t="shared" si="3"/>
        <v>57843000</v>
      </c>
      <c r="I36" s="87">
        <f t="shared" si="3"/>
        <v>2500000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7">
        <f t="shared" si="3"/>
        <v>36470333</v>
      </c>
      <c r="N36" s="87">
        <f t="shared" si="3"/>
        <v>0</v>
      </c>
      <c r="O36" s="87">
        <f t="shared" si="3"/>
        <v>0</v>
      </c>
      <c r="P36" s="87">
        <f t="shared" si="3"/>
        <v>0</v>
      </c>
      <c r="Q36" s="87">
        <f t="shared" si="3"/>
        <v>0</v>
      </c>
      <c r="R36" s="87">
        <f t="shared" si="3"/>
        <v>0</v>
      </c>
      <c r="S36" s="87">
        <f t="shared" si="3"/>
        <v>1142200</v>
      </c>
      <c r="T36" s="87">
        <f t="shared" si="3"/>
        <v>764400</v>
      </c>
      <c r="U36" s="87">
        <f t="shared" si="3"/>
        <v>663500</v>
      </c>
      <c r="V36" s="87">
        <f t="shared" si="3"/>
        <v>4700000</v>
      </c>
      <c r="W36" s="87">
        <f t="shared" si="3"/>
        <v>0</v>
      </c>
      <c r="X36" s="87">
        <f t="shared" si="3"/>
        <v>0</v>
      </c>
      <c r="Y36" s="88">
        <f t="shared" si="3"/>
        <v>899433303</v>
      </c>
      <c r="Z36" s="86">
        <f t="shared" si="3"/>
        <v>886663203</v>
      </c>
      <c r="AA36" s="87">
        <f t="shared" si="3"/>
        <v>0</v>
      </c>
      <c r="AB36" s="87">
        <f t="shared" si="3"/>
        <v>12770100</v>
      </c>
      <c r="AC36" s="89">
        <f t="shared" si="3"/>
        <v>899433303</v>
      </c>
    </row>
    <row r="37" spans="1:29" ht="13.5">
      <c r="A37" s="48" t="s">
        <v>573</v>
      </c>
      <c r="B37" s="78" t="s">
        <v>147</v>
      </c>
      <c r="C37" s="79" t="s">
        <v>148</v>
      </c>
      <c r="D37" s="80">
        <v>63687850</v>
      </c>
      <c r="E37" s="81">
        <v>0</v>
      </c>
      <c r="F37" s="81">
        <v>4210940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1400000</v>
      </c>
      <c r="N37" s="81">
        <v>0</v>
      </c>
      <c r="O37" s="81">
        <v>0</v>
      </c>
      <c r="P37" s="81">
        <v>5750000</v>
      </c>
      <c r="Q37" s="81">
        <v>0</v>
      </c>
      <c r="R37" s="81">
        <v>0</v>
      </c>
      <c r="S37" s="81">
        <v>1200000</v>
      </c>
      <c r="T37" s="81">
        <v>9095095</v>
      </c>
      <c r="U37" s="81">
        <v>430000</v>
      </c>
      <c r="V37" s="81">
        <v>3010000</v>
      </c>
      <c r="W37" s="81">
        <v>0</v>
      </c>
      <c r="X37" s="81">
        <v>0</v>
      </c>
      <c r="Y37" s="82">
        <v>88783885</v>
      </c>
      <c r="Z37" s="80">
        <v>51287850</v>
      </c>
      <c r="AA37" s="81">
        <v>0</v>
      </c>
      <c r="AB37" s="81">
        <v>37496035</v>
      </c>
      <c r="AC37" s="83">
        <v>88783885</v>
      </c>
    </row>
    <row r="38" spans="1:29" ht="13.5">
      <c r="A38" s="48" t="s">
        <v>573</v>
      </c>
      <c r="B38" s="78" t="s">
        <v>149</v>
      </c>
      <c r="C38" s="79" t="s">
        <v>150</v>
      </c>
      <c r="D38" s="80">
        <v>19580927</v>
      </c>
      <c r="E38" s="81">
        <v>0</v>
      </c>
      <c r="F38" s="81">
        <v>2288044</v>
      </c>
      <c r="G38" s="81">
        <v>0</v>
      </c>
      <c r="H38" s="81">
        <v>0</v>
      </c>
      <c r="I38" s="81">
        <v>30555472</v>
      </c>
      <c r="J38" s="81">
        <v>0</v>
      </c>
      <c r="K38" s="81">
        <v>0</v>
      </c>
      <c r="L38" s="81">
        <v>0</v>
      </c>
      <c r="M38" s="81">
        <v>11063432</v>
      </c>
      <c r="N38" s="81">
        <v>0</v>
      </c>
      <c r="O38" s="81">
        <v>0</v>
      </c>
      <c r="P38" s="81">
        <v>2872102</v>
      </c>
      <c r="Q38" s="81">
        <v>0</v>
      </c>
      <c r="R38" s="81">
        <v>88472</v>
      </c>
      <c r="S38" s="81">
        <v>3369559</v>
      </c>
      <c r="T38" s="81">
        <v>300036</v>
      </c>
      <c r="U38" s="81">
        <v>5495879</v>
      </c>
      <c r="V38" s="81">
        <v>1177832</v>
      </c>
      <c r="W38" s="81">
        <v>0</v>
      </c>
      <c r="X38" s="81">
        <v>0</v>
      </c>
      <c r="Y38" s="82">
        <v>76791755</v>
      </c>
      <c r="Z38" s="80">
        <v>36331800</v>
      </c>
      <c r="AA38" s="81">
        <v>0</v>
      </c>
      <c r="AB38" s="81">
        <v>40459955</v>
      </c>
      <c r="AC38" s="83">
        <v>76791755</v>
      </c>
    </row>
    <row r="39" spans="1:29" ht="13.5">
      <c r="A39" s="48" t="s">
        <v>573</v>
      </c>
      <c r="B39" s="78" t="s">
        <v>151</v>
      </c>
      <c r="C39" s="79" t="s">
        <v>152</v>
      </c>
      <c r="D39" s="80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6000000</v>
      </c>
      <c r="N39" s="81">
        <v>0</v>
      </c>
      <c r="O39" s="81">
        <v>2000000</v>
      </c>
      <c r="P39" s="81">
        <v>0</v>
      </c>
      <c r="Q39" s="81">
        <v>0</v>
      </c>
      <c r="R39" s="81">
        <v>90000</v>
      </c>
      <c r="S39" s="81">
        <v>0</v>
      </c>
      <c r="T39" s="81">
        <v>490000</v>
      </c>
      <c r="U39" s="81">
        <v>170000</v>
      </c>
      <c r="V39" s="81">
        <v>50000</v>
      </c>
      <c r="W39" s="81">
        <v>0</v>
      </c>
      <c r="X39" s="81">
        <v>0</v>
      </c>
      <c r="Y39" s="82">
        <v>8800000</v>
      </c>
      <c r="Z39" s="80">
        <v>6000000</v>
      </c>
      <c r="AA39" s="81">
        <v>0</v>
      </c>
      <c r="AB39" s="81">
        <v>2550000</v>
      </c>
      <c r="AC39" s="83">
        <v>8550000</v>
      </c>
    </row>
    <row r="40" spans="1:29" ht="13.5">
      <c r="A40" s="48" t="s">
        <v>574</v>
      </c>
      <c r="B40" s="78" t="s">
        <v>490</v>
      </c>
      <c r="C40" s="79" t="s">
        <v>491</v>
      </c>
      <c r="D40" s="80">
        <v>0</v>
      </c>
      <c r="E40" s="81">
        <v>0</v>
      </c>
      <c r="F40" s="81">
        <v>0</v>
      </c>
      <c r="G40" s="81">
        <v>219655987</v>
      </c>
      <c r="H40" s="81">
        <v>80829566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500000</v>
      </c>
      <c r="S40" s="81">
        <v>1952000</v>
      </c>
      <c r="T40" s="81">
        <v>50000</v>
      </c>
      <c r="U40" s="81">
        <v>250000</v>
      </c>
      <c r="V40" s="81">
        <v>1000000</v>
      </c>
      <c r="W40" s="81">
        <v>0</v>
      </c>
      <c r="X40" s="81">
        <v>0</v>
      </c>
      <c r="Y40" s="82">
        <v>304237553</v>
      </c>
      <c r="Z40" s="80">
        <v>228136350</v>
      </c>
      <c r="AA40" s="81">
        <v>72501203</v>
      </c>
      <c r="AB40" s="81">
        <v>1850000</v>
      </c>
      <c r="AC40" s="83">
        <v>302487553</v>
      </c>
    </row>
    <row r="41" spans="1:29" ht="12.75">
      <c r="A41" s="49"/>
      <c r="B41" s="84" t="s">
        <v>578</v>
      </c>
      <c r="C41" s="85"/>
      <c r="D41" s="86">
        <f aca="true" t="shared" si="4" ref="D41:AC41">SUM(D37:D40)</f>
        <v>83268777</v>
      </c>
      <c r="E41" s="87">
        <f t="shared" si="4"/>
        <v>0</v>
      </c>
      <c r="F41" s="87">
        <f t="shared" si="4"/>
        <v>6498984</v>
      </c>
      <c r="G41" s="87">
        <f t="shared" si="4"/>
        <v>219655987</v>
      </c>
      <c r="H41" s="87">
        <f t="shared" si="4"/>
        <v>80829566</v>
      </c>
      <c r="I41" s="87">
        <f t="shared" si="4"/>
        <v>30555472</v>
      </c>
      <c r="J41" s="87">
        <f t="shared" si="4"/>
        <v>0</v>
      </c>
      <c r="K41" s="87">
        <f t="shared" si="4"/>
        <v>0</v>
      </c>
      <c r="L41" s="87">
        <f t="shared" si="4"/>
        <v>0</v>
      </c>
      <c r="M41" s="87">
        <f t="shared" si="4"/>
        <v>18463432</v>
      </c>
      <c r="N41" s="87">
        <f t="shared" si="4"/>
        <v>0</v>
      </c>
      <c r="O41" s="87">
        <f t="shared" si="4"/>
        <v>2000000</v>
      </c>
      <c r="P41" s="87">
        <f t="shared" si="4"/>
        <v>8622102</v>
      </c>
      <c r="Q41" s="87">
        <f t="shared" si="4"/>
        <v>0</v>
      </c>
      <c r="R41" s="87">
        <f t="shared" si="4"/>
        <v>678472</v>
      </c>
      <c r="S41" s="87">
        <f t="shared" si="4"/>
        <v>6521559</v>
      </c>
      <c r="T41" s="87">
        <f t="shared" si="4"/>
        <v>9935131</v>
      </c>
      <c r="U41" s="87">
        <f t="shared" si="4"/>
        <v>6345879</v>
      </c>
      <c r="V41" s="87">
        <f t="shared" si="4"/>
        <v>5237832</v>
      </c>
      <c r="W41" s="87">
        <f t="shared" si="4"/>
        <v>0</v>
      </c>
      <c r="X41" s="87">
        <f t="shared" si="4"/>
        <v>0</v>
      </c>
      <c r="Y41" s="88">
        <f t="shared" si="4"/>
        <v>478613193</v>
      </c>
      <c r="Z41" s="86">
        <f t="shared" si="4"/>
        <v>321756000</v>
      </c>
      <c r="AA41" s="87">
        <f t="shared" si="4"/>
        <v>72501203</v>
      </c>
      <c r="AB41" s="87">
        <f t="shared" si="4"/>
        <v>82355990</v>
      </c>
      <c r="AC41" s="89">
        <f t="shared" si="4"/>
        <v>476613193</v>
      </c>
    </row>
    <row r="42" spans="1:29" ht="13.5">
      <c r="A42" s="48" t="s">
        <v>573</v>
      </c>
      <c r="B42" s="78" t="s">
        <v>153</v>
      </c>
      <c r="C42" s="79" t="s">
        <v>154</v>
      </c>
      <c r="D42" s="80">
        <v>72860058</v>
      </c>
      <c r="E42" s="81">
        <v>0</v>
      </c>
      <c r="F42" s="81">
        <v>13340000</v>
      </c>
      <c r="G42" s="81">
        <v>0</v>
      </c>
      <c r="H42" s="81">
        <v>0</v>
      </c>
      <c r="I42" s="81">
        <v>3000000</v>
      </c>
      <c r="J42" s="81">
        <v>0</v>
      </c>
      <c r="K42" s="81">
        <v>0</v>
      </c>
      <c r="L42" s="81">
        <v>0</v>
      </c>
      <c r="M42" s="81">
        <v>41444938</v>
      </c>
      <c r="N42" s="81">
        <v>0</v>
      </c>
      <c r="O42" s="81">
        <v>0</v>
      </c>
      <c r="P42" s="81">
        <v>21150004</v>
      </c>
      <c r="Q42" s="81">
        <v>0</v>
      </c>
      <c r="R42" s="81">
        <v>18093071</v>
      </c>
      <c r="S42" s="81">
        <v>2200000</v>
      </c>
      <c r="T42" s="81">
        <v>800000</v>
      </c>
      <c r="U42" s="81">
        <v>177929</v>
      </c>
      <c r="V42" s="81">
        <v>0</v>
      </c>
      <c r="W42" s="81">
        <v>0</v>
      </c>
      <c r="X42" s="81">
        <v>0</v>
      </c>
      <c r="Y42" s="82">
        <v>173066000</v>
      </c>
      <c r="Z42" s="80">
        <v>115204000</v>
      </c>
      <c r="AA42" s="81">
        <v>0</v>
      </c>
      <c r="AB42" s="81">
        <v>57862000</v>
      </c>
      <c r="AC42" s="83">
        <v>173066000</v>
      </c>
    </row>
    <row r="43" spans="1:29" ht="13.5">
      <c r="A43" s="48" t="s">
        <v>573</v>
      </c>
      <c r="B43" s="78" t="s">
        <v>155</v>
      </c>
      <c r="C43" s="79" t="s">
        <v>156</v>
      </c>
      <c r="D43" s="80">
        <v>80797999</v>
      </c>
      <c r="E43" s="81">
        <v>0</v>
      </c>
      <c r="F43" s="81">
        <v>3906000</v>
      </c>
      <c r="G43" s="81">
        <v>0</v>
      </c>
      <c r="H43" s="81">
        <v>0</v>
      </c>
      <c r="I43" s="81">
        <v>0</v>
      </c>
      <c r="J43" s="81">
        <v>1000000</v>
      </c>
      <c r="K43" s="81">
        <v>1000000</v>
      </c>
      <c r="L43" s="81">
        <v>0</v>
      </c>
      <c r="M43" s="81">
        <v>3000000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2585550</v>
      </c>
      <c r="T43" s="81">
        <v>887300</v>
      </c>
      <c r="U43" s="81">
        <v>70000</v>
      </c>
      <c r="V43" s="81">
        <v>5737500</v>
      </c>
      <c r="W43" s="81">
        <v>0</v>
      </c>
      <c r="X43" s="81">
        <v>0</v>
      </c>
      <c r="Y43" s="82">
        <v>98984349</v>
      </c>
      <c r="Z43" s="80">
        <v>83039999</v>
      </c>
      <c r="AA43" s="81">
        <v>0</v>
      </c>
      <c r="AB43" s="81">
        <v>15944350</v>
      </c>
      <c r="AC43" s="83">
        <v>98984349</v>
      </c>
    </row>
    <row r="44" spans="1:29" ht="13.5">
      <c r="A44" s="48" t="s">
        <v>573</v>
      </c>
      <c r="B44" s="78" t="s">
        <v>157</v>
      </c>
      <c r="C44" s="79" t="s">
        <v>158</v>
      </c>
      <c r="D44" s="80">
        <v>82100397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9227000</v>
      </c>
      <c r="N44" s="81">
        <v>0</v>
      </c>
      <c r="O44" s="81">
        <v>1420000</v>
      </c>
      <c r="P44" s="81">
        <v>40973748</v>
      </c>
      <c r="Q44" s="81">
        <v>0</v>
      </c>
      <c r="R44" s="81">
        <v>980000</v>
      </c>
      <c r="S44" s="81">
        <v>700000</v>
      </c>
      <c r="T44" s="81">
        <v>580000</v>
      </c>
      <c r="U44" s="81">
        <v>4150000</v>
      </c>
      <c r="V44" s="81">
        <v>0</v>
      </c>
      <c r="W44" s="81">
        <v>0</v>
      </c>
      <c r="X44" s="81">
        <v>0</v>
      </c>
      <c r="Y44" s="82">
        <v>140131145</v>
      </c>
      <c r="Z44" s="80">
        <v>120654048</v>
      </c>
      <c r="AA44" s="81">
        <v>0</v>
      </c>
      <c r="AB44" s="81">
        <v>19477097</v>
      </c>
      <c r="AC44" s="83">
        <v>140131145</v>
      </c>
    </row>
    <row r="45" spans="1:29" ht="13.5">
      <c r="A45" s="48" t="s">
        <v>573</v>
      </c>
      <c r="B45" s="78" t="s">
        <v>159</v>
      </c>
      <c r="C45" s="79" t="s">
        <v>160</v>
      </c>
      <c r="D45" s="80">
        <v>25964105</v>
      </c>
      <c r="E45" s="81">
        <v>6199000</v>
      </c>
      <c r="F45" s="81">
        <v>15300000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30536584</v>
      </c>
      <c r="N45" s="81">
        <v>0</v>
      </c>
      <c r="O45" s="81">
        <v>0</v>
      </c>
      <c r="P45" s="81">
        <v>1450000</v>
      </c>
      <c r="Q45" s="81">
        <v>0</v>
      </c>
      <c r="R45" s="81">
        <v>2700000</v>
      </c>
      <c r="S45" s="81">
        <v>4440000</v>
      </c>
      <c r="T45" s="81">
        <v>100000</v>
      </c>
      <c r="U45" s="81">
        <v>3200000</v>
      </c>
      <c r="V45" s="81">
        <v>2000000</v>
      </c>
      <c r="W45" s="81">
        <v>0</v>
      </c>
      <c r="X45" s="81">
        <v>0</v>
      </c>
      <c r="Y45" s="82">
        <v>91889689</v>
      </c>
      <c r="Z45" s="80">
        <v>56468649</v>
      </c>
      <c r="AA45" s="81">
        <v>0</v>
      </c>
      <c r="AB45" s="81">
        <v>35421040</v>
      </c>
      <c r="AC45" s="83">
        <v>91889689</v>
      </c>
    </row>
    <row r="46" spans="1:29" ht="13.5">
      <c r="A46" s="48" t="s">
        <v>573</v>
      </c>
      <c r="B46" s="78" t="s">
        <v>161</v>
      </c>
      <c r="C46" s="79" t="s">
        <v>162</v>
      </c>
      <c r="D46" s="80">
        <v>76182226</v>
      </c>
      <c r="E46" s="81">
        <v>0</v>
      </c>
      <c r="F46" s="81">
        <v>9702000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5226124</v>
      </c>
      <c r="N46" s="81">
        <v>0</v>
      </c>
      <c r="O46" s="81">
        <v>0</v>
      </c>
      <c r="P46" s="81">
        <v>26400000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2">
        <v>117510350</v>
      </c>
      <c r="Z46" s="80">
        <v>117510350</v>
      </c>
      <c r="AA46" s="81">
        <v>0</v>
      </c>
      <c r="AB46" s="81">
        <v>0</v>
      </c>
      <c r="AC46" s="83">
        <v>117510350</v>
      </c>
    </row>
    <row r="47" spans="1:29" ht="13.5">
      <c r="A47" s="48" t="s">
        <v>574</v>
      </c>
      <c r="B47" s="78" t="s">
        <v>492</v>
      </c>
      <c r="C47" s="79" t="s">
        <v>493</v>
      </c>
      <c r="D47" s="80">
        <v>2962000</v>
      </c>
      <c r="E47" s="81">
        <v>0</v>
      </c>
      <c r="F47" s="81">
        <v>0</v>
      </c>
      <c r="G47" s="81">
        <v>740385562</v>
      </c>
      <c r="H47" s="81">
        <v>137530586</v>
      </c>
      <c r="I47" s="81">
        <v>0</v>
      </c>
      <c r="J47" s="81">
        <v>0</v>
      </c>
      <c r="K47" s="81">
        <v>0</v>
      </c>
      <c r="L47" s="81">
        <v>0</v>
      </c>
      <c r="M47" s="81">
        <v>48200000</v>
      </c>
      <c r="N47" s="81">
        <v>0</v>
      </c>
      <c r="O47" s="81">
        <v>0</v>
      </c>
      <c r="P47" s="81">
        <v>59611000</v>
      </c>
      <c r="Q47" s="81">
        <v>0</v>
      </c>
      <c r="R47" s="81">
        <v>6881207</v>
      </c>
      <c r="S47" s="81">
        <v>2658000</v>
      </c>
      <c r="T47" s="81">
        <v>4850000</v>
      </c>
      <c r="U47" s="81">
        <v>28528698</v>
      </c>
      <c r="V47" s="81">
        <v>13200000</v>
      </c>
      <c r="W47" s="81">
        <v>0</v>
      </c>
      <c r="X47" s="81">
        <v>0</v>
      </c>
      <c r="Y47" s="82">
        <v>1044807053</v>
      </c>
      <c r="Z47" s="80">
        <v>920415000</v>
      </c>
      <c r="AA47" s="81">
        <v>0</v>
      </c>
      <c r="AB47" s="81">
        <v>124392053</v>
      </c>
      <c r="AC47" s="83">
        <v>1044807053</v>
      </c>
    </row>
    <row r="48" spans="1:29" ht="12.75">
      <c r="A48" s="49"/>
      <c r="B48" s="84" t="s">
        <v>579</v>
      </c>
      <c r="C48" s="85"/>
      <c r="D48" s="86">
        <f aca="true" t="shared" si="5" ref="D48:AC48">SUM(D42:D47)</f>
        <v>340866785</v>
      </c>
      <c r="E48" s="87">
        <f t="shared" si="5"/>
        <v>6199000</v>
      </c>
      <c r="F48" s="87">
        <f t="shared" si="5"/>
        <v>42248000</v>
      </c>
      <c r="G48" s="87">
        <f t="shared" si="5"/>
        <v>740385562</v>
      </c>
      <c r="H48" s="87">
        <f t="shared" si="5"/>
        <v>137530586</v>
      </c>
      <c r="I48" s="87">
        <f t="shared" si="5"/>
        <v>3000000</v>
      </c>
      <c r="J48" s="87">
        <f t="shared" si="5"/>
        <v>1000000</v>
      </c>
      <c r="K48" s="87">
        <f t="shared" si="5"/>
        <v>1000000</v>
      </c>
      <c r="L48" s="87">
        <f t="shared" si="5"/>
        <v>0</v>
      </c>
      <c r="M48" s="87">
        <f t="shared" si="5"/>
        <v>137634646</v>
      </c>
      <c r="N48" s="87">
        <f t="shared" si="5"/>
        <v>0</v>
      </c>
      <c r="O48" s="87">
        <f t="shared" si="5"/>
        <v>1420000</v>
      </c>
      <c r="P48" s="87">
        <f t="shared" si="5"/>
        <v>149584752</v>
      </c>
      <c r="Q48" s="87">
        <f t="shared" si="5"/>
        <v>0</v>
      </c>
      <c r="R48" s="87">
        <f t="shared" si="5"/>
        <v>28654278</v>
      </c>
      <c r="S48" s="87">
        <f t="shared" si="5"/>
        <v>12583550</v>
      </c>
      <c r="T48" s="87">
        <f t="shared" si="5"/>
        <v>7217300</v>
      </c>
      <c r="U48" s="87">
        <f t="shared" si="5"/>
        <v>36126627</v>
      </c>
      <c r="V48" s="87">
        <f t="shared" si="5"/>
        <v>20937500</v>
      </c>
      <c r="W48" s="87">
        <f t="shared" si="5"/>
        <v>0</v>
      </c>
      <c r="X48" s="87">
        <f t="shared" si="5"/>
        <v>0</v>
      </c>
      <c r="Y48" s="88">
        <f t="shared" si="5"/>
        <v>1666388586</v>
      </c>
      <c r="Z48" s="86">
        <f t="shared" si="5"/>
        <v>1413292046</v>
      </c>
      <c r="AA48" s="87">
        <f t="shared" si="5"/>
        <v>0</v>
      </c>
      <c r="AB48" s="87">
        <f t="shared" si="5"/>
        <v>253096540</v>
      </c>
      <c r="AC48" s="89">
        <f t="shared" si="5"/>
        <v>1666388586</v>
      </c>
    </row>
    <row r="49" spans="1:29" ht="13.5">
      <c r="A49" s="48" t="s">
        <v>573</v>
      </c>
      <c r="B49" s="78" t="s">
        <v>163</v>
      </c>
      <c r="C49" s="79" t="s">
        <v>164</v>
      </c>
      <c r="D49" s="80">
        <v>59669184</v>
      </c>
      <c r="E49" s="81">
        <v>0</v>
      </c>
      <c r="F49" s="81">
        <v>78490980</v>
      </c>
      <c r="G49" s="81">
        <v>0</v>
      </c>
      <c r="H49" s="81">
        <v>0</v>
      </c>
      <c r="I49" s="81">
        <v>1399992</v>
      </c>
      <c r="J49" s="81">
        <v>0</v>
      </c>
      <c r="K49" s="81">
        <v>0</v>
      </c>
      <c r="L49" s="81">
        <v>950004</v>
      </c>
      <c r="M49" s="81">
        <v>6975012</v>
      </c>
      <c r="N49" s="81">
        <v>0</v>
      </c>
      <c r="O49" s="81">
        <v>0</v>
      </c>
      <c r="P49" s="81">
        <v>16800000</v>
      </c>
      <c r="Q49" s="81">
        <v>0</v>
      </c>
      <c r="R49" s="81">
        <v>208500</v>
      </c>
      <c r="S49" s="81">
        <v>2100000</v>
      </c>
      <c r="T49" s="81">
        <v>540000</v>
      </c>
      <c r="U49" s="81">
        <v>3880008</v>
      </c>
      <c r="V49" s="81">
        <v>3300000</v>
      </c>
      <c r="W49" s="81">
        <v>0</v>
      </c>
      <c r="X49" s="81">
        <v>0</v>
      </c>
      <c r="Y49" s="82">
        <v>174313680</v>
      </c>
      <c r="Z49" s="80">
        <v>99340176</v>
      </c>
      <c r="AA49" s="81">
        <v>0</v>
      </c>
      <c r="AB49" s="81">
        <v>74973504</v>
      </c>
      <c r="AC49" s="83">
        <v>174313680</v>
      </c>
    </row>
    <row r="50" spans="1:29" ht="13.5">
      <c r="A50" s="48" t="s">
        <v>573</v>
      </c>
      <c r="B50" s="78" t="s">
        <v>165</v>
      </c>
      <c r="C50" s="79" t="s">
        <v>166</v>
      </c>
      <c r="D50" s="80">
        <v>91919000</v>
      </c>
      <c r="E50" s="81">
        <v>0</v>
      </c>
      <c r="F50" s="81">
        <v>14706000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28043000</v>
      </c>
      <c r="N50" s="81">
        <v>0</v>
      </c>
      <c r="O50" s="81">
        <v>0</v>
      </c>
      <c r="P50" s="81">
        <v>28123787</v>
      </c>
      <c r="Q50" s="81">
        <v>0</v>
      </c>
      <c r="R50" s="81">
        <v>1200000</v>
      </c>
      <c r="S50" s="81">
        <v>700000</v>
      </c>
      <c r="T50" s="81">
        <v>858400</v>
      </c>
      <c r="U50" s="81">
        <v>2650000</v>
      </c>
      <c r="V50" s="81">
        <v>1500000</v>
      </c>
      <c r="W50" s="81">
        <v>0</v>
      </c>
      <c r="X50" s="81">
        <v>0</v>
      </c>
      <c r="Y50" s="82">
        <v>169700187</v>
      </c>
      <c r="Z50" s="80">
        <v>100818000</v>
      </c>
      <c r="AA50" s="81">
        <v>0</v>
      </c>
      <c r="AB50" s="81">
        <v>68882187</v>
      </c>
      <c r="AC50" s="83">
        <v>169700187</v>
      </c>
    </row>
    <row r="51" spans="1:29" ht="13.5">
      <c r="A51" s="48" t="s">
        <v>573</v>
      </c>
      <c r="B51" s="78" t="s">
        <v>167</v>
      </c>
      <c r="C51" s="79" t="s">
        <v>168</v>
      </c>
      <c r="D51" s="80">
        <v>30474996</v>
      </c>
      <c r="E51" s="81">
        <v>0</v>
      </c>
      <c r="F51" s="81">
        <v>2300004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27271560</v>
      </c>
      <c r="N51" s="81">
        <v>50004</v>
      </c>
      <c r="O51" s="81">
        <v>0</v>
      </c>
      <c r="P51" s="81">
        <v>2499996</v>
      </c>
      <c r="Q51" s="81">
        <v>0</v>
      </c>
      <c r="R51" s="81">
        <v>0</v>
      </c>
      <c r="S51" s="81">
        <v>6800004</v>
      </c>
      <c r="T51" s="81">
        <v>1650000</v>
      </c>
      <c r="U51" s="81">
        <v>2101368</v>
      </c>
      <c r="V51" s="81">
        <v>2660256</v>
      </c>
      <c r="W51" s="81">
        <v>0</v>
      </c>
      <c r="X51" s="81">
        <v>0</v>
      </c>
      <c r="Y51" s="82">
        <v>75808188</v>
      </c>
      <c r="Z51" s="80">
        <v>45646548</v>
      </c>
      <c r="AA51" s="81">
        <v>0</v>
      </c>
      <c r="AB51" s="81">
        <v>30161640</v>
      </c>
      <c r="AC51" s="83">
        <v>75808188</v>
      </c>
    </row>
    <row r="52" spans="1:29" ht="13.5">
      <c r="A52" s="48" t="s">
        <v>573</v>
      </c>
      <c r="B52" s="78" t="s">
        <v>169</v>
      </c>
      <c r="C52" s="79" t="s">
        <v>170</v>
      </c>
      <c r="D52" s="80">
        <v>31142054</v>
      </c>
      <c r="E52" s="81">
        <v>0</v>
      </c>
      <c r="F52" s="81">
        <v>18647850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2774845</v>
      </c>
      <c r="N52" s="81">
        <v>0</v>
      </c>
      <c r="O52" s="81">
        <v>0</v>
      </c>
      <c r="P52" s="81">
        <v>1000000</v>
      </c>
      <c r="Q52" s="81">
        <v>0</v>
      </c>
      <c r="R52" s="81">
        <v>0</v>
      </c>
      <c r="S52" s="81">
        <v>570000</v>
      </c>
      <c r="T52" s="81">
        <v>430000</v>
      </c>
      <c r="U52" s="81">
        <v>420000</v>
      </c>
      <c r="V52" s="81">
        <v>3186000</v>
      </c>
      <c r="W52" s="81">
        <v>0</v>
      </c>
      <c r="X52" s="81">
        <v>0</v>
      </c>
      <c r="Y52" s="82">
        <v>58170749</v>
      </c>
      <c r="Z52" s="80">
        <v>52564749</v>
      </c>
      <c r="AA52" s="81">
        <v>0</v>
      </c>
      <c r="AB52" s="81">
        <v>5606000</v>
      </c>
      <c r="AC52" s="83">
        <v>58170749</v>
      </c>
    </row>
    <row r="53" spans="1:29" ht="13.5">
      <c r="A53" s="48" t="s">
        <v>574</v>
      </c>
      <c r="B53" s="78" t="s">
        <v>552</v>
      </c>
      <c r="C53" s="79" t="s">
        <v>553</v>
      </c>
      <c r="D53" s="80">
        <v>0</v>
      </c>
      <c r="E53" s="81">
        <v>0</v>
      </c>
      <c r="F53" s="81">
        <v>0</v>
      </c>
      <c r="G53" s="81">
        <v>480458367</v>
      </c>
      <c r="H53" s="81">
        <v>102958934</v>
      </c>
      <c r="I53" s="81">
        <v>0</v>
      </c>
      <c r="J53" s="81">
        <v>0</v>
      </c>
      <c r="K53" s="81">
        <v>0</v>
      </c>
      <c r="L53" s="81">
        <v>0</v>
      </c>
      <c r="M53" s="81">
        <v>4000000</v>
      </c>
      <c r="N53" s="81">
        <v>0</v>
      </c>
      <c r="O53" s="81">
        <v>0</v>
      </c>
      <c r="P53" s="81">
        <v>7550000</v>
      </c>
      <c r="Q53" s="81">
        <v>0</v>
      </c>
      <c r="R53" s="81">
        <v>0</v>
      </c>
      <c r="S53" s="81">
        <v>4427000</v>
      </c>
      <c r="T53" s="81">
        <v>2700000</v>
      </c>
      <c r="U53" s="81">
        <v>3850000</v>
      </c>
      <c r="V53" s="81">
        <v>8000000</v>
      </c>
      <c r="W53" s="81">
        <v>0</v>
      </c>
      <c r="X53" s="81">
        <v>0</v>
      </c>
      <c r="Y53" s="82">
        <v>613944301</v>
      </c>
      <c r="Z53" s="80">
        <v>569917301</v>
      </c>
      <c r="AA53" s="81">
        <v>0</v>
      </c>
      <c r="AB53" s="81">
        <v>44027000</v>
      </c>
      <c r="AC53" s="83">
        <v>613944301</v>
      </c>
    </row>
    <row r="54" spans="1:29" ht="12.75">
      <c r="A54" s="49"/>
      <c r="B54" s="84" t="s">
        <v>580</v>
      </c>
      <c r="C54" s="85"/>
      <c r="D54" s="86">
        <f aca="true" t="shared" si="6" ref="D54:AC54">SUM(D49:D53)</f>
        <v>213205234</v>
      </c>
      <c r="E54" s="87">
        <f t="shared" si="6"/>
        <v>0</v>
      </c>
      <c r="F54" s="87">
        <f t="shared" si="6"/>
        <v>114144834</v>
      </c>
      <c r="G54" s="87">
        <f t="shared" si="6"/>
        <v>480458367</v>
      </c>
      <c r="H54" s="87">
        <f t="shared" si="6"/>
        <v>102958934</v>
      </c>
      <c r="I54" s="87">
        <f t="shared" si="6"/>
        <v>1399992</v>
      </c>
      <c r="J54" s="87">
        <f t="shared" si="6"/>
        <v>0</v>
      </c>
      <c r="K54" s="87">
        <f t="shared" si="6"/>
        <v>0</v>
      </c>
      <c r="L54" s="87">
        <f t="shared" si="6"/>
        <v>950004</v>
      </c>
      <c r="M54" s="87">
        <f t="shared" si="6"/>
        <v>69064417</v>
      </c>
      <c r="N54" s="87">
        <f t="shared" si="6"/>
        <v>50004</v>
      </c>
      <c r="O54" s="87">
        <f t="shared" si="6"/>
        <v>0</v>
      </c>
      <c r="P54" s="87">
        <f t="shared" si="6"/>
        <v>55973783</v>
      </c>
      <c r="Q54" s="87">
        <f t="shared" si="6"/>
        <v>0</v>
      </c>
      <c r="R54" s="87">
        <f t="shared" si="6"/>
        <v>1408500</v>
      </c>
      <c r="S54" s="87">
        <f t="shared" si="6"/>
        <v>14597004</v>
      </c>
      <c r="T54" s="87">
        <f t="shared" si="6"/>
        <v>6178400</v>
      </c>
      <c r="U54" s="87">
        <f t="shared" si="6"/>
        <v>12901376</v>
      </c>
      <c r="V54" s="87">
        <f t="shared" si="6"/>
        <v>18646256</v>
      </c>
      <c r="W54" s="87">
        <f t="shared" si="6"/>
        <v>0</v>
      </c>
      <c r="X54" s="87">
        <f t="shared" si="6"/>
        <v>0</v>
      </c>
      <c r="Y54" s="88">
        <f t="shared" si="6"/>
        <v>1091937105</v>
      </c>
      <c r="Z54" s="86">
        <f t="shared" si="6"/>
        <v>868286774</v>
      </c>
      <c r="AA54" s="87">
        <f t="shared" si="6"/>
        <v>0</v>
      </c>
      <c r="AB54" s="87">
        <f t="shared" si="6"/>
        <v>223650331</v>
      </c>
      <c r="AC54" s="89">
        <f t="shared" si="6"/>
        <v>1091937105</v>
      </c>
    </row>
    <row r="55" spans="1:29" ht="12.75">
      <c r="A55" s="50"/>
      <c r="B55" s="90" t="s">
        <v>581</v>
      </c>
      <c r="C55" s="91"/>
      <c r="D55" s="92">
        <f aca="true" t="shared" si="7" ref="D55:AC55">SUM(D9:D10,D12:D19,D21:D27,D29:D35,D37:D40,D42:D47,D49:D53)</f>
        <v>1698113484</v>
      </c>
      <c r="E55" s="93">
        <f t="shared" si="7"/>
        <v>56325004</v>
      </c>
      <c r="F55" s="93">
        <f t="shared" si="7"/>
        <v>479134027</v>
      </c>
      <c r="G55" s="93">
        <f t="shared" si="7"/>
        <v>2736093959</v>
      </c>
      <c r="H55" s="93">
        <f t="shared" si="7"/>
        <v>822605192</v>
      </c>
      <c r="I55" s="93">
        <f t="shared" si="7"/>
        <v>58645120</v>
      </c>
      <c r="J55" s="93">
        <f t="shared" si="7"/>
        <v>1000000</v>
      </c>
      <c r="K55" s="93">
        <f t="shared" si="7"/>
        <v>1000000</v>
      </c>
      <c r="L55" s="93">
        <f t="shared" si="7"/>
        <v>12047158</v>
      </c>
      <c r="M55" s="93">
        <f t="shared" si="7"/>
        <v>386444895</v>
      </c>
      <c r="N55" s="93">
        <f t="shared" si="7"/>
        <v>1550004</v>
      </c>
      <c r="O55" s="93">
        <f t="shared" si="7"/>
        <v>7248600</v>
      </c>
      <c r="P55" s="93">
        <f t="shared" si="7"/>
        <v>266869507</v>
      </c>
      <c r="Q55" s="93">
        <f t="shared" si="7"/>
        <v>0</v>
      </c>
      <c r="R55" s="93">
        <f t="shared" si="7"/>
        <v>106452830</v>
      </c>
      <c r="S55" s="93">
        <f t="shared" si="7"/>
        <v>48972614</v>
      </c>
      <c r="T55" s="93">
        <f t="shared" si="7"/>
        <v>54485386</v>
      </c>
      <c r="U55" s="93">
        <f t="shared" si="7"/>
        <v>97434977</v>
      </c>
      <c r="V55" s="93">
        <f t="shared" si="7"/>
        <v>125622963</v>
      </c>
      <c r="W55" s="93">
        <f t="shared" si="7"/>
        <v>100000</v>
      </c>
      <c r="X55" s="93">
        <f t="shared" si="7"/>
        <v>0</v>
      </c>
      <c r="Y55" s="94">
        <f t="shared" si="7"/>
        <v>6960145720</v>
      </c>
      <c r="Z55" s="92">
        <f t="shared" si="7"/>
        <v>5325197135</v>
      </c>
      <c r="AA55" s="93">
        <f t="shared" si="7"/>
        <v>306451345</v>
      </c>
      <c r="AB55" s="93">
        <f t="shared" si="7"/>
        <v>1311197236</v>
      </c>
      <c r="AC55" s="95">
        <f t="shared" si="7"/>
        <v>6942845716</v>
      </c>
    </row>
    <row r="56" spans="1:29" ht="13.5">
      <c r="A56" s="51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3.5">
      <c r="A57" s="52"/>
      <c r="B57" s="127" t="s">
        <v>50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57:T5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582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571</v>
      </c>
      <c r="B9" s="78" t="s">
        <v>62</v>
      </c>
      <c r="C9" s="79" t="s">
        <v>63</v>
      </c>
      <c r="D9" s="80">
        <v>197850887</v>
      </c>
      <c r="E9" s="81">
        <v>0</v>
      </c>
      <c r="F9" s="81">
        <v>132650005</v>
      </c>
      <c r="G9" s="81">
        <v>263737552</v>
      </c>
      <c r="H9" s="81">
        <v>162556720</v>
      </c>
      <c r="I9" s="81">
        <v>19000271</v>
      </c>
      <c r="J9" s="81">
        <v>0</v>
      </c>
      <c r="K9" s="81">
        <v>0</v>
      </c>
      <c r="L9" s="81">
        <v>0</v>
      </c>
      <c r="M9" s="81">
        <v>75562695</v>
      </c>
      <c r="N9" s="81">
        <v>0</v>
      </c>
      <c r="O9" s="81">
        <v>0</v>
      </c>
      <c r="P9" s="81">
        <v>2255185</v>
      </c>
      <c r="Q9" s="81">
        <v>0</v>
      </c>
      <c r="R9" s="81">
        <v>0</v>
      </c>
      <c r="S9" s="81">
        <v>21242904</v>
      </c>
      <c r="T9" s="81">
        <v>132361</v>
      </c>
      <c r="U9" s="81">
        <v>7196373</v>
      </c>
      <c r="V9" s="81">
        <v>254377286</v>
      </c>
      <c r="W9" s="81">
        <v>0</v>
      </c>
      <c r="X9" s="81">
        <v>0</v>
      </c>
      <c r="Y9" s="82">
        <v>1136562239</v>
      </c>
      <c r="Z9" s="80">
        <v>923464351</v>
      </c>
      <c r="AA9" s="81">
        <v>85179220</v>
      </c>
      <c r="AB9" s="81">
        <v>127918668</v>
      </c>
      <c r="AC9" s="83">
        <v>1136562239</v>
      </c>
    </row>
    <row r="10" spans="1:29" ht="12.75">
      <c r="A10" s="49"/>
      <c r="B10" s="84" t="s">
        <v>572</v>
      </c>
      <c r="C10" s="85"/>
      <c r="D10" s="86">
        <f aca="true" t="shared" si="0" ref="D10:AC10">D9</f>
        <v>197850887</v>
      </c>
      <c r="E10" s="87">
        <f t="shared" si="0"/>
        <v>0</v>
      </c>
      <c r="F10" s="87">
        <f t="shared" si="0"/>
        <v>132650005</v>
      </c>
      <c r="G10" s="87">
        <f t="shared" si="0"/>
        <v>263737552</v>
      </c>
      <c r="H10" s="87">
        <f t="shared" si="0"/>
        <v>162556720</v>
      </c>
      <c r="I10" s="87">
        <f t="shared" si="0"/>
        <v>19000271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75562695</v>
      </c>
      <c r="N10" s="87">
        <f t="shared" si="0"/>
        <v>0</v>
      </c>
      <c r="O10" s="87">
        <f t="shared" si="0"/>
        <v>0</v>
      </c>
      <c r="P10" s="87">
        <f t="shared" si="0"/>
        <v>2255185</v>
      </c>
      <c r="Q10" s="87">
        <f t="shared" si="0"/>
        <v>0</v>
      </c>
      <c r="R10" s="87">
        <f t="shared" si="0"/>
        <v>0</v>
      </c>
      <c r="S10" s="87">
        <f t="shared" si="0"/>
        <v>21242904</v>
      </c>
      <c r="T10" s="87">
        <f t="shared" si="0"/>
        <v>132361</v>
      </c>
      <c r="U10" s="87">
        <f t="shared" si="0"/>
        <v>7196373</v>
      </c>
      <c r="V10" s="87">
        <f t="shared" si="0"/>
        <v>254377286</v>
      </c>
      <c r="W10" s="87">
        <f t="shared" si="0"/>
        <v>0</v>
      </c>
      <c r="X10" s="87">
        <f t="shared" si="0"/>
        <v>0</v>
      </c>
      <c r="Y10" s="88">
        <f t="shared" si="0"/>
        <v>1136562239</v>
      </c>
      <c r="Z10" s="86">
        <f t="shared" si="0"/>
        <v>923464351</v>
      </c>
      <c r="AA10" s="87">
        <f t="shared" si="0"/>
        <v>85179220</v>
      </c>
      <c r="AB10" s="87">
        <f t="shared" si="0"/>
        <v>127918668</v>
      </c>
      <c r="AC10" s="89">
        <f t="shared" si="0"/>
        <v>1136562239</v>
      </c>
    </row>
    <row r="11" spans="1:29" ht="13.5">
      <c r="A11" s="48" t="s">
        <v>573</v>
      </c>
      <c r="B11" s="78" t="s">
        <v>171</v>
      </c>
      <c r="C11" s="79" t="s">
        <v>172</v>
      </c>
      <c r="D11" s="80">
        <v>418587</v>
      </c>
      <c r="E11" s="81">
        <v>0</v>
      </c>
      <c r="F11" s="81">
        <v>17774680</v>
      </c>
      <c r="G11" s="81">
        <v>24086686</v>
      </c>
      <c r="H11" s="81">
        <v>8549472</v>
      </c>
      <c r="I11" s="81">
        <v>2933510</v>
      </c>
      <c r="J11" s="81">
        <v>0</v>
      </c>
      <c r="K11" s="81">
        <v>0</v>
      </c>
      <c r="L11" s="81">
        <v>0</v>
      </c>
      <c r="M11" s="81">
        <v>2807000</v>
      </c>
      <c r="N11" s="81">
        <v>0</v>
      </c>
      <c r="O11" s="81">
        <v>250090796</v>
      </c>
      <c r="P11" s="81">
        <v>0</v>
      </c>
      <c r="Q11" s="81">
        <v>0</v>
      </c>
      <c r="R11" s="81">
        <v>400000</v>
      </c>
      <c r="S11" s="81">
        <v>400000</v>
      </c>
      <c r="T11" s="81">
        <v>213680</v>
      </c>
      <c r="U11" s="81">
        <v>16267598</v>
      </c>
      <c r="V11" s="81">
        <v>400000</v>
      </c>
      <c r="W11" s="81">
        <v>0</v>
      </c>
      <c r="X11" s="81">
        <v>0</v>
      </c>
      <c r="Y11" s="82">
        <v>324342009</v>
      </c>
      <c r="Z11" s="80">
        <v>68898773</v>
      </c>
      <c r="AA11" s="81">
        <v>0</v>
      </c>
      <c r="AB11" s="81">
        <v>255443236</v>
      </c>
      <c r="AC11" s="83">
        <v>324342009</v>
      </c>
    </row>
    <row r="12" spans="1:29" ht="13.5">
      <c r="A12" s="48" t="s">
        <v>573</v>
      </c>
      <c r="B12" s="78" t="s">
        <v>173</v>
      </c>
      <c r="C12" s="79" t="s">
        <v>174</v>
      </c>
      <c r="D12" s="80">
        <v>0</v>
      </c>
      <c r="E12" s="81">
        <v>0</v>
      </c>
      <c r="F12" s="81">
        <v>2724618</v>
      </c>
      <c r="G12" s="81">
        <v>22284596</v>
      </c>
      <c r="H12" s="81">
        <v>0</v>
      </c>
      <c r="I12" s="81">
        <v>34667810</v>
      </c>
      <c r="J12" s="81">
        <v>0</v>
      </c>
      <c r="K12" s="81">
        <v>0</v>
      </c>
      <c r="L12" s="81">
        <v>0</v>
      </c>
      <c r="M12" s="81">
        <v>19463578</v>
      </c>
      <c r="N12" s="81">
        <v>0</v>
      </c>
      <c r="O12" s="81">
        <v>0</v>
      </c>
      <c r="P12" s="81">
        <v>1021400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80162002</v>
      </c>
      <c r="Z12" s="80">
        <v>80162002</v>
      </c>
      <c r="AA12" s="81">
        <v>0</v>
      </c>
      <c r="AB12" s="81">
        <v>0</v>
      </c>
      <c r="AC12" s="83">
        <v>80162002</v>
      </c>
    </row>
    <row r="13" spans="1:29" ht="13.5">
      <c r="A13" s="48" t="s">
        <v>573</v>
      </c>
      <c r="B13" s="78" t="s">
        <v>175</v>
      </c>
      <c r="C13" s="79" t="s">
        <v>176</v>
      </c>
      <c r="D13" s="80">
        <v>4826952</v>
      </c>
      <c r="E13" s="81">
        <v>0</v>
      </c>
      <c r="F13" s="81">
        <v>1599996</v>
      </c>
      <c r="G13" s="81">
        <v>68025000</v>
      </c>
      <c r="H13" s="81">
        <v>10262988</v>
      </c>
      <c r="I13" s="81">
        <v>0</v>
      </c>
      <c r="J13" s="81">
        <v>4462836</v>
      </c>
      <c r="K13" s="81">
        <v>0</v>
      </c>
      <c r="L13" s="81">
        <v>0</v>
      </c>
      <c r="M13" s="81">
        <v>805416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200004</v>
      </c>
      <c r="T13" s="81">
        <v>200004</v>
      </c>
      <c r="U13" s="81">
        <v>350004</v>
      </c>
      <c r="V13" s="81">
        <v>894900</v>
      </c>
      <c r="W13" s="81">
        <v>0</v>
      </c>
      <c r="X13" s="81">
        <v>0</v>
      </c>
      <c r="Y13" s="82">
        <v>91628100</v>
      </c>
      <c r="Z13" s="80">
        <v>91178088</v>
      </c>
      <c r="AA13" s="81">
        <v>0</v>
      </c>
      <c r="AB13" s="81">
        <v>0</v>
      </c>
      <c r="AC13" s="83">
        <v>91178088</v>
      </c>
    </row>
    <row r="14" spans="1:29" ht="13.5">
      <c r="A14" s="48" t="s">
        <v>574</v>
      </c>
      <c r="B14" s="78" t="s">
        <v>494</v>
      </c>
      <c r="C14" s="79" t="s">
        <v>495</v>
      </c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110000</v>
      </c>
      <c r="T14" s="81">
        <v>74771</v>
      </c>
      <c r="U14" s="81">
        <v>0</v>
      </c>
      <c r="V14" s="81">
        <v>220000</v>
      </c>
      <c r="W14" s="81">
        <v>0</v>
      </c>
      <c r="X14" s="81">
        <v>0</v>
      </c>
      <c r="Y14" s="82">
        <v>404771</v>
      </c>
      <c r="Z14" s="80">
        <v>0</v>
      </c>
      <c r="AA14" s="81">
        <v>0</v>
      </c>
      <c r="AB14" s="81">
        <v>404771</v>
      </c>
      <c r="AC14" s="83">
        <v>404771</v>
      </c>
    </row>
    <row r="15" spans="1:29" ht="12.75">
      <c r="A15" s="49"/>
      <c r="B15" s="84" t="s">
        <v>583</v>
      </c>
      <c r="C15" s="85"/>
      <c r="D15" s="86">
        <f aca="true" t="shared" si="1" ref="D15:AC15">SUM(D11:D14)</f>
        <v>5245539</v>
      </c>
      <c r="E15" s="87">
        <f t="shared" si="1"/>
        <v>0</v>
      </c>
      <c r="F15" s="87">
        <f t="shared" si="1"/>
        <v>22099294</v>
      </c>
      <c r="G15" s="87">
        <f t="shared" si="1"/>
        <v>114396282</v>
      </c>
      <c r="H15" s="87">
        <f t="shared" si="1"/>
        <v>18812460</v>
      </c>
      <c r="I15" s="87">
        <f t="shared" si="1"/>
        <v>37601320</v>
      </c>
      <c r="J15" s="87">
        <f t="shared" si="1"/>
        <v>4462836</v>
      </c>
      <c r="K15" s="87">
        <f t="shared" si="1"/>
        <v>0</v>
      </c>
      <c r="L15" s="87">
        <f t="shared" si="1"/>
        <v>0</v>
      </c>
      <c r="M15" s="87">
        <f t="shared" si="1"/>
        <v>23075994</v>
      </c>
      <c r="N15" s="87">
        <f t="shared" si="1"/>
        <v>0</v>
      </c>
      <c r="O15" s="87">
        <f t="shared" si="1"/>
        <v>250090796</v>
      </c>
      <c r="P15" s="87">
        <f t="shared" si="1"/>
        <v>1021400</v>
      </c>
      <c r="Q15" s="87">
        <f t="shared" si="1"/>
        <v>0</v>
      </c>
      <c r="R15" s="87">
        <f t="shared" si="1"/>
        <v>400000</v>
      </c>
      <c r="S15" s="87">
        <f t="shared" si="1"/>
        <v>710004</v>
      </c>
      <c r="T15" s="87">
        <f t="shared" si="1"/>
        <v>488455</v>
      </c>
      <c r="U15" s="87">
        <f t="shared" si="1"/>
        <v>16617602</v>
      </c>
      <c r="V15" s="87">
        <f t="shared" si="1"/>
        <v>1514900</v>
      </c>
      <c r="W15" s="87">
        <f t="shared" si="1"/>
        <v>0</v>
      </c>
      <c r="X15" s="87">
        <f t="shared" si="1"/>
        <v>0</v>
      </c>
      <c r="Y15" s="88">
        <f t="shared" si="1"/>
        <v>496536882</v>
      </c>
      <c r="Z15" s="86">
        <f t="shared" si="1"/>
        <v>240238863</v>
      </c>
      <c r="AA15" s="87">
        <f t="shared" si="1"/>
        <v>0</v>
      </c>
      <c r="AB15" s="87">
        <f t="shared" si="1"/>
        <v>255848007</v>
      </c>
      <c r="AC15" s="89">
        <f t="shared" si="1"/>
        <v>496086870</v>
      </c>
    </row>
    <row r="16" spans="1:29" ht="13.5">
      <c r="A16" s="48" t="s">
        <v>573</v>
      </c>
      <c r="B16" s="78" t="s">
        <v>177</v>
      </c>
      <c r="C16" s="79" t="s">
        <v>178</v>
      </c>
      <c r="D16" s="80">
        <v>0</v>
      </c>
      <c r="E16" s="81">
        <v>7131295</v>
      </c>
      <c r="F16" s="81">
        <v>792400942</v>
      </c>
      <c r="G16" s="81">
        <v>13665126</v>
      </c>
      <c r="H16" s="81">
        <v>11562986</v>
      </c>
      <c r="I16" s="81">
        <v>0</v>
      </c>
      <c r="J16" s="81">
        <v>0</v>
      </c>
      <c r="K16" s="81">
        <v>0</v>
      </c>
      <c r="L16" s="81">
        <v>0</v>
      </c>
      <c r="M16" s="81">
        <v>19355947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1121658</v>
      </c>
      <c r="U16" s="81">
        <v>0</v>
      </c>
      <c r="V16" s="81">
        <v>0</v>
      </c>
      <c r="W16" s="81">
        <v>0</v>
      </c>
      <c r="X16" s="81">
        <v>0</v>
      </c>
      <c r="Y16" s="82">
        <v>845237954</v>
      </c>
      <c r="Z16" s="80">
        <v>51715354</v>
      </c>
      <c r="AA16" s="81">
        <v>0</v>
      </c>
      <c r="AB16" s="81">
        <v>793522600</v>
      </c>
      <c r="AC16" s="83">
        <v>845237954</v>
      </c>
    </row>
    <row r="17" spans="1:29" ht="13.5">
      <c r="A17" s="48" t="s">
        <v>573</v>
      </c>
      <c r="B17" s="78" t="s">
        <v>179</v>
      </c>
      <c r="C17" s="79" t="s">
        <v>180</v>
      </c>
      <c r="D17" s="80">
        <v>10870689</v>
      </c>
      <c r="E17" s="81">
        <v>2256206</v>
      </c>
      <c r="F17" s="81">
        <v>0</v>
      </c>
      <c r="G17" s="81">
        <v>88729291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790314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102646500</v>
      </c>
      <c r="Z17" s="80">
        <v>102646500</v>
      </c>
      <c r="AA17" s="81">
        <v>0</v>
      </c>
      <c r="AB17" s="81">
        <v>0</v>
      </c>
      <c r="AC17" s="83">
        <v>102646500</v>
      </c>
    </row>
    <row r="18" spans="1:29" ht="13.5">
      <c r="A18" s="48" t="s">
        <v>573</v>
      </c>
      <c r="B18" s="78" t="s">
        <v>181</v>
      </c>
      <c r="C18" s="79" t="s">
        <v>182</v>
      </c>
      <c r="D18" s="80">
        <v>0</v>
      </c>
      <c r="E18" s="81">
        <v>0</v>
      </c>
      <c r="F18" s="81">
        <v>0</v>
      </c>
      <c r="G18" s="81">
        <v>30000</v>
      </c>
      <c r="H18" s="81">
        <v>270000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636000</v>
      </c>
      <c r="Q18" s="81">
        <v>0</v>
      </c>
      <c r="R18" s="81">
        <v>0</v>
      </c>
      <c r="S18" s="81">
        <v>0</v>
      </c>
      <c r="T18" s="81">
        <v>2070000</v>
      </c>
      <c r="U18" s="81">
        <v>2396580</v>
      </c>
      <c r="V18" s="81">
        <v>0</v>
      </c>
      <c r="W18" s="81">
        <v>0</v>
      </c>
      <c r="X18" s="81">
        <v>0</v>
      </c>
      <c r="Y18" s="82">
        <v>5402580</v>
      </c>
      <c r="Z18" s="80">
        <v>0</v>
      </c>
      <c r="AA18" s="81">
        <v>0</v>
      </c>
      <c r="AB18" s="81">
        <v>0</v>
      </c>
      <c r="AC18" s="83">
        <v>0</v>
      </c>
    </row>
    <row r="19" spans="1:29" ht="13.5">
      <c r="A19" s="48" t="s">
        <v>573</v>
      </c>
      <c r="B19" s="78" t="s">
        <v>69</v>
      </c>
      <c r="C19" s="79" t="s">
        <v>70</v>
      </c>
      <c r="D19" s="80">
        <v>2847023</v>
      </c>
      <c r="E19" s="81">
        <v>0</v>
      </c>
      <c r="F19" s="81">
        <v>9059512</v>
      </c>
      <c r="G19" s="81">
        <v>15668489</v>
      </c>
      <c r="H19" s="81">
        <v>92434668</v>
      </c>
      <c r="I19" s="81">
        <v>11670311</v>
      </c>
      <c r="J19" s="81">
        <v>0</v>
      </c>
      <c r="K19" s="81">
        <v>0</v>
      </c>
      <c r="L19" s="81">
        <v>0</v>
      </c>
      <c r="M19" s="81">
        <v>21566997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153247000</v>
      </c>
      <c r="Z19" s="80">
        <v>153247000</v>
      </c>
      <c r="AA19" s="81">
        <v>0</v>
      </c>
      <c r="AB19" s="81">
        <v>0</v>
      </c>
      <c r="AC19" s="83">
        <v>153247000</v>
      </c>
    </row>
    <row r="20" spans="1:29" ht="13.5">
      <c r="A20" s="48" t="s">
        <v>573</v>
      </c>
      <c r="B20" s="78" t="s">
        <v>183</v>
      </c>
      <c r="C20" s="79" t="s">
        <v>184</v>
      </c>
      <c r="D20" s="80">
        <v>34453049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3721551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1000000</v>
      </c>
      <c r="U20" s="81">
        <v>0</v>
      </c>
      <c r="V20" s="81">
        <v>0</v>
      </c>
      <c r="W20" s="81">
        <v>0</v>
      </c>
      <c r="X20" s="81">
        <v>0</v>
      </c>
      <c r="Y20" s="82">
        <v>39174600</v>
      </c>
      <c r="Z20" s="80">
        <v>39174600</v>
      </c>
      <c r="AA20" s="81">
        <v>0</v>
      </c>
      <c r="AB20" s="81">
        <v>0</v>
      </c>
      <c r="AC20" s="83">
        <v>39174600</v>
      </c>
    </row>
    <row r="21" spans="1:29" ht="13.5">
      <c r="A21" s="48" t="s">
        <v>574</v>
      </c>
      <c r="B21" s="78" t="s">
        <v>496</v>
      </c>
      <c r="C21" s="79" t="s">
        <v>497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4000000</v>
      </c>
      <c r="N21" s="81">
        <v>0</v>
      </c>
      <c r="O21" s="81">
        <v>0</v>
      </c>
      <c r="P21" s="81">
        <v>1600000</v>
      </c>
      <c r="Q21" s="81">
        <v>0</v>
      </c>
      <c r="R21" s="81">
        <v>0</v>
      </c>
      <c r="S21" s="81">
        <v>300000</v>
      </c>
      <c r="T21" s="81">
        <v>1250000</v>
      </c>
      <c r="U21" s="81">
        <v>0</v>
      </c>
      <c r="V21" s="81">
        <v>6400000</v>
      </c>
      <c r="W21" s="81">
        <v>0</v>
      </c>
      <c r="X21" s="81">
        <v>0</v>
      </c>
      <c r="Y21" s="82">
        <v>13550000</v>
      </c>
      <c r="Z21" s="80">
        <v>0</v>
      </c>
      <c r="AA21" s="81">
        <v>0</v>
      </c>
      <c r="AB21" s="81">
        <v>13550000</v>
      </c>
      <c r="AC21" s="83">
        <v>13550000</v>
      </c>
    </row>
    <row r="22" spans="1:29" ht="12.75">
      <c r="A22" s="49"/>
      <c r="B22" s="84" t="s">
        <v>584</v>
      </c>
      <c r="C22" s="85"/>
      <c r="D22" s="86">
        <f aca="true" t="shared" si="2" ref="D22:AC22">SUM(D16:D21)</f>
        <v>48170761</v>
      </c>
      <c r="E22" s="87">
        <f t="shared" si="2"/>
        <v>9387501</v>
      </c>
      <c r="F22" s="87">
        <f t="shared" si="2"/>
        <v>801460454</v>
      </c>
      <c r="G22" s="87">
        <f t="shared" si="2"/>
        <v>118092906</v>
      </c>
      <c r="H22" s="87">
        <f t="shared" si="2"/>
        <v>104267654</v>
      </c>
      <c r="I22" s="87">
        <f t="shared" si="2"/>
        <v>11670311</v>
      </c>
      <c r="J22" s="87">
        <f t="shared" si="2"/>
        <v>0</v>
      </c>
      <c r="K22" s="87">
        <f t="shared" si="2"/>
        <v>0</v>
      </c>
      <c r="L22" s="87">
        <f t="shared" si="2"/>
        <v>0</v>
      </c>
      <c r="M22" s="87">
        <f t="shared" si="2"/>
        <v>49434809</v>
      </c>
      <c r="N22" s="87">
        <f t="shared" si="2"/>
        <v>0</v>
      </c>
      <c r="O22" s="87">
        <f t="shared" si="2"/>
        <v>0</v>
      </c>
      <c r="P22" s="87">
        <f t="shared" si="2"/>
        <v>2236000</v>
      </c>
      <c r="Q22" s="87">
        <f t="shared" si="2"/>
        <v>0</v>
      </c>
      <c r="R22" s="87">
        <f t="shared" si="2"/>
        <v>0</v>
      </c>
      <c r="S22" s="87">
        <f t="shared" si="2"/>
        <v>300000</v>
      </c>
      <c r="T22" s="87">
        <f t="shared" si="2"/>
        <v>5441658</v>
      </c>
      <c r="U22" s="87">
        <f t="shared" si="2"/>
        <v>2396580</v>
      </c>
      <c r="V22" s="87">
        <f t="shared" si="2"/>
        <v>6400000</v>
      </c>
      <c r="W22" s="87">
        <f t="shared" si="2"/>
        <v>0</v>
      </c>
      <c r="X22" s="87">
        <f t="shared" si="2"/>
        <v>0</v>
      </c>
      <c r="Y22" s="88">
        <f t="shared" si="2"/>
        <v>1159258634</v>
      </c>
      <c r="Z22" s="86">
        <f t="shared" si="2"/>
        <v>346783454</v>
      </c>
      <c r="AA22" s="87">
        <f t="shared" si="2"/>
        <v>0</v>
      </c>
      <c r="AB22" s="87">
        <f t="shared" si="2"/>
        <v>807072600</v>
      </c>
      <c r="AC22" s="89">
        <f t="shared" si="2"/>
        <v>1153856054</v>
      </c>
    </row>
    <row r="23" spans="1:29" ht="13.5">
      <c r="A23" s="48" t="s">
        <v>573</v>
      </c>
      <c r="B23" s="78" t="s">
        <v>185</v>
      </c>
      <c r="C23" s="79" t="s">
        <v>186</v>
      </c>
      <c r="D23" s="80">
        <v>0</v>
      </c>
      <c r="E23" s="81">
        <v>31462140</v>
      </c>
      <c r="F23" s="81">
        <v>15200004</v>
      </c>
      <c r="G23" s="81">
        <v>129800256</v>
      </c>
      <c r="H23" s="81">
        <v>2888664</v>
      </c>
      <c r="I23" s="81">
        <v>0</v>
      </c>
      <c r="J23" s="81">
        <v>0</v>
      </c>
      <c r="K23" s="81">
        <v>0</v>
      </c>
      <c r="L23" s="81">
        <v>0</v>
      </c>
      <c r="M23" s="81">
        <v>2564376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181915440</v>
      </c>
      <c r="Z23" s="80">
        <v>166715436</v>
      </c>
      <c r="AA23" s="81">
        <v>0</v>
      </c>
      <c r="AB23" s="81">
        <v>15200004</v>
      </c>
      <c r="AC23" s="83">
        <v>181915440</v>
      </c>
    </row>
    <row r="24" spans="1:29" ht="13.5">
      <c r="A24" s="48" t="s">
        <v>573</v>
      </c>
      <c r="B24" s="78" t="s">
        <v>187</v>
      </c>
      <c r="C24" s="79" t="s">
        <v>188</v>
      </c>
      <c r="D24" s="80">
        <v>30516808</v>
      </c>
      <c r="E24" s="81">
        <v>0</v>
      </c>
      <c r="F24" s="81">
        <v>10152000</v>
      </c>
      <c r="G24" s="81">
        <v>13250292</v>
      </c>
      <c r="H24" s="81">
        <v>8059992</v>
      </c>
      <c r="I24" s="81">
        <v>0</v>
      </c>
      <c r="J24" s="81">
        <v>0</v>
      </c>
      <c r="K24" s="81">
        <v>0</v>
      </c>
      <c r="L24" s="81">
        <v>0</v>
      </c>
      <c r="M24" s="81">
        <v>10687908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250000</v>
      </c>
      <c r="U24" s="81">
        <v>625237</v>
      </c>
      <c r="V24" s="81">
        <v>15572500</v>
      </c>
      <c r="W24" s="81">
        <v>0</v>
      </c>
      <c r="X24" s="81">
        <v>0</v>
      </c>
      <c r="Y24" s="82">
        <v>89114737</v>
      </c>
      <c r="Z24" s="80">
        <v>72667000</v>
      </c>
      <c r="AA24" s="81">
        <v>0</v>
      </c>
      <c r="AB24" s="81">
        <v>16447737</v>
      </c>
      <c r="AC24" s="83">
        <v>89114737</v>
      </c>
    </row>
    <row r="25" spans="1:29" ht="13.5">
      <c r="A25" s="48" t="s">
        <v>573</v>
      </c>
      <c r="B25" s="78" t="s">
        <v>189</v>
      </c>
      <c r="C25" s="79" t="s">
        <v>190</v>
      </c>
      <c r="D25" s="80">
        <v>649896</v>
      </c>
      <c r="E25" s="81">
        <v>0</v>
      </c>
      <c r="F25" s="81">
        <v>4914000</v>
      </c>
      <c r="G25" s="81">
        <v>18471984</v>
      </c>
      <c r="H25" s="81">
        <v>0</v>
      </c>
      <c r="I25" s="81">
        <v>4950024</v>
      </c>
      <c r="J25" s="81">
        <v>0</v>
      </c>
      <c r="K25" s="81">
        <v>0</v>
      </c>
      <c r="L25" s="81">
        <v>0</v>
      </c>
      <c r="M25" s="81">
        <v>1200000</v>
      </c>
      <c r="N25" s="81">
        <v>0</v>
      </c>
      <c r="O25" s="81">
        <v>0</v>
      </c>
      <c r="P25" s="81">
        <v>30000000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2">
        <v>60185904</v>
      </c>
      <c r="Z25" s="80">
        <v>60185904</v>
      </c>
      <c r="AA25" s="81">
        <v>0</v>
      </c>
      <c r="AB25" s="81">
        <v>0</v>
      </c>
      <c r="AC25" s="83">
        <v>60185904</v>
      </c>
    </row>
    <row r="26" spans="1:29" ht="13.5">
      <c r="A26" s="48" t="s">
        <v>573</v>
      </c>
      <c r="B26" s="78" t="s">
        <v>191</v>
      </c>
      <c r="C26" s="79" t="s">
        <v>192</v>
      </c>
      <c r="D26" s="80">
        <v>10867284</v>
      </c>
      <c r="E26" s="81">
        <v>0</v>
      </c>
      <c r="F26" s="81">
        <v>38344259</v>
      </c>
      <c r="G26" s="81">
        <v>92172966</v>
      </c>
      <c r="H26" s="81">
        <v>59022361</v>
      </c>
      <c r="I26" s="81">
        <v>0</v>
      </c>
      <c r="J26" s="81">
        <v>0</v>
      </c>
      <c r="K26" s="81">
        <v>0</v>
      </c>
      <c r="L26" s="81">
        <v>0</v>
      </c>
      <c r="M26" s="81">
        <v>26137831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2476713</v>
      </c>
      <c r="T26" s="81">
        <v>739512</v>
      </c>
      <c r="U26" s="81">
        <v>16393008</v>
      </c>
      <c r="V26" s="81">
        <v>9221852</v>
      </c>
      <c r="W26" s="81">
        <v>0</v>
      </c>
      <c r="X26" s="81">
        <v>0</v>
      </c>
      <c r="Y26" s="82">
        <v>255375786</v>
      </c>
      <c r="Z26" s="80">
        <v>220544701</v>
      </c>
      <c r="AA26" s="81">
        <v>0</v>
      </c>
      <c r="AB26" s="81">
        <v>34831085</v>
      </c>
      <c r="AC26" s="83">
        <v>255375786</v>
      </c>
    </row>
    <row r="27" spans="1:29" ht="13.5">
      <c r="A27" s="48" t="s">
        <v>573</v>
      </c>
      <c r="B27" s="78" t="s">
        <v>193</v>
      </c>
      <c r="C27" s="79" t="s">
        <v>194</v>
      </c>
      <c r="D27" s="80">
        <v>7573212</v>
      </c>
      <c r="E27" s="81">
        <v>0</v>
      </c>
      <c r="F27" s="81">
        <v>24349000</v>
      </c>
      <c r="G27" s="81">
        <v>4211571</v>
      </c>
      <c r="H27" s="81">
        <v>29251871</v>
      </c>
      <c r="I27" s="81">
        <v>0</v>
      </c>
      <c r="J27" s="81">
        <v>0</v>
      </c>
      <c r="K27" s="81">
        <v>0</v>
      </c>
      <c r="L27" s="81">
        <v>0</v>
      </c>
      <c r="M27" s="81">
        <v>996345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2">
        <v>66381999</v>
      </c>
      <c r="Z27" s="80">
        <v>65721999</v>
      </c>
      <c r="AA27" s="81">
        <v>0</v>
      </c>
      <c r="AB27" s="81">
        <v>0</v>
      </c>
      <c r="AC27" s="83">
        <v>65721999</v>
      </c>
    </row>
    <row r="28" spans="1:29" ht="13.5">
      <c r="A28" s="48" t="s">
        <v>573</v>
      </c>
      <c r="B28" s="78" t="s">
        <v>195</v>
      </c>
      <c r="C28" s="79" t="s">
        <v>196</v>
      </c>
      <c r="D28" s="80">
        <v>4554841</v>
      </c>
      <c r="E28" s="81">
        <v>0</v>
      </c>
      <c r="F28" s="81">
        <v>5684211</v>
      </c>
      <c r="G28" s="81">
        <v>34210651</v>
      </c>
      <c r="H28" s="81">
        <v>9259841</v>
      </c>
      <c r="I28" s="81">
        <v>1005244</v>
      </c>
      <c r="J28" s="81">
        <v>0</v>
      </c>
      <c r="K28" s="81">
        <v>0</v>
      </c>
      <c r="L28" s="81">
        <v>0</v>
      </c>
      <c r="M28" s="81">
        <v>10349553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628000</v>
      </c>
      <c r="T28" s="81">
        <v>187001</v>
      </c>
      <c r="U28" s="81">
        <v>2820000</v>
      </c>
      <c r="V28" s="81">
        <v>0</v>
      </c>
      <c r="W28" s="81">
        <v>0</v>
      </c>
      <c r="X28" s="81">
        <v>0</v>
      </c>
      <c r="Y28" s="82">
        <v>68699342</v>
      </c>
      <c r="Z28" s="80">
        <v>65064341</v>
      </c>
      <c r="AA28" s="81">
        <v>0</v>
      </c>
      <c r="AB28" s="81">
        <v>3635001</v>
      </c>
      <c r="AC28" s="83">
        <v>68699342</v>
      </c>
    </row>
    <row r="29" spans="1:29" ht="13.5">
      <c r="A29" s="48" t="s">
        <v>574</v>
      </c>
      <c r="B29" s="78" t="s">
        <v>498</v>
      </c>
      <c r="C29" s="79" t="s">
        <v>499</v>
      </c>
      <c r="D29" s="80">
        <v>0</v>
      </c>
      <c r="E29" s="81">
        <v>0</v>
      </c>
      <c r="F29" s="81">
        <v>0</v>
      </c>
      <c r="G29" s="81">
        <v>455623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339307</v>
      </c>
      <c r="S29" s="81">
        <v>200000</v>
      </c>
      <c r="T29" s="81">
        <v>1549066</v>
      </c>
      <c r="U29" s="81">
        <v>0</v>
      </c>
      <c r="V29" s="81">
        <v>0</v>
      </c>
      <c r="W29" s="81">
        <v>1000000</v>
      </c>
      <c r="X29" s="81">
        <v>0</v>
      </c>
      <c r="Y29" s="82">
        <v>3543996</v>
      </c>
      <c r="Z29" s="80">
        <v>0</v>
      </c>
      <c r="AA29" s="81">
        <v>0</v>
      </c>
      <c r="AB29" s="81">
        <v>0</v>
      </c>
      <c r="AC29" s="83">
        <v>0</v>
      </c>
    </row>
    <row r="30" spans="1:29" ht="12.75">
      <c r="A30" s="49"/>
      <c r="B30" s="84" t="s">
        <v>585</v>
      </c>
      <c r="C30" s="85"/>
      <c r="D30" s="86">
        <f aca="true" t="shared" si="3" ref="D30:AC30">SUM(D23:D29)</f>
        <v>54162041</v>
      </c>
      <c r="E30" s="87">
        <f t="shared" si="3"/>
        <v>31462140</v>
      </c>
      <c r="F30" s="87">
        <f t="shared" si="3"/>
        <v>98643474</v>
      </c>
      <c r="G30" s="87">
        <f t="shared" si="3"/>
        <v>292573343</v>
      </c>
      <c r="H30" s="87">
        <f t="shared" si="3"/>
        <v>108482729</v>
      </c>
      <c r="I30" s="87">
        <f t="shared" si="3"/>
        <v>5955268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51936013</v>
      </c>
      <c r="N30" s="87">
        <f t="shared" si="3"/>
        <v>0</v>
      </c>
      <c r="O30" s="87">
        <f t="shared" si="3"/>
        <v>0</v>
      </c>
      <c r="P30" s="87">
        <f t="shared" si="3"/>
        <v>30000000</v>
      </c>
      <c r="Q30" s="87">
        <f t="shared" si="3"/>
        <v>0</v>
      </c>
      <c r="R30" s="87">
        <f t="shared" si="3"/>
        <v>339307</v>
      </c>
      <c r="S30" s="87">
        <f t="shared" si="3"/>
        <v>3304713</v>
      </c>
      <c r="T30" s="87">
        <f t="shared" si="3"/>
        <v>2725579</v>
      </c>
      <c r="U30" s="87">
        <f t="shared" si="3"/>
        <v>19838245</v>
      </c>
      <c r="V30" s="87">
        <f t="shared" si="3"/>
        <v>24794352</v>
      </c>
      <c r="W30" s="87">
        <f t="shared" si="3"/>
        <v>1000000</v>
      </c>
      <c r="X30" s="87">
        <f t="shared" si="3"/>
        <v>0</v>
      </c>
      <c r="Y30" s="88">
        <f t="shared" si="3"/>
        <v>725217204</v>
      </c>
      <c r="Z30" s="86">
        <f t="shared" si="3"/>
        <v>650899381</v>
      </c>
      <c r="AA30" s="87">
        <f t="shared" si="3"/>
        <v>0</v>
      </c>
      <c r="AB30" s="87">
        <f t="shared" si="3"/>
        <v>70113827</v>
      </c>
      <c r="AC30" s="89">
        <f t="shared" si="3"/>
        <v>721013208</v>
      </c>
    </row>
    <row r="31" spans="1:29" ht="13.5">
      <c r="A31" s="48" t="s">
        <v>573</v>
      </c>
      <c r="B31" s="78" t="s">
        <v>197</v>
      </c>
      <c r="C31" s="79" t="s">
        <v>198</v>
      </c>
      <c r="D31" s="80">
        <v>13994855</v>
      </c>
      <c r="E31" s="81">
        <v>5607310</v>
      </c>
      <c r="F31" s="81">
        <v>0</v>
      </c>
      <c r="G31" s="81">
        <v>1771382</v>
      </c>
      <c r="H31" s="81">
        <v>14183146</v>
      </c>
      <c r="I31" s="81">
        <v>15084914</v>
      </c>
      <c r="J31" s="81">
        <v>0</v>
      </c>
      <c r="K31" s="81">
        <v>0</v>
      </c>
      <c r="L31" s="81">
        <v>0</v>
      </c>
      <c r="M31" s="81">
        <v>16319339</v>
      </c>
      <c r="N31" s="81">
        <v>0</v>
      </c>
      <c r="O31" s="81">
        <v>0</v>
      </c>
      <c r="P31" s="81">
        <v>0</v>
      </c>
      <c r="Q31" s="81">
        <v>0</v>
      </c>
      <c r="R31" s="81">
        <v>1650000</v>
      </c>
      <c r="S31" s="81">
        <v>2170000</v>
      </c>
      <c r="T31" s="81">
        <v>4312935</v>
      </c>
      <c r="U31" s="81">
        <v>5909550</v>
      </c>
      <c r="V31" s="81">
        <v>650000</v>
      </c>
      <c r="W31" s="81">
        <v>0</v>
      </c>
      <c r="X31" s="81">
        <v>0</v>
      </c>
      <c r="Y31" s="82">
        <v>81653431</v>
      </c>
      <c r="Z31" s="80">
        <v>61437800</v>
      </c>
      <c r="AA31" s="81">
        <v>0</v>
      </c>
      <c r="AB31" s="81">
        <v>20215631</v>
      </c>
      <c r="AC31" s="83">
        <v>81653431</v>
      </c>
    </row>
    <row r="32" spans="1:29" ht="13.5">
      <c r="A32" s="48" t="s">
        <v>573</v>
      </c>
      <c r="B32" s="78" t="s">
        <v>199</v>
      </c>
      <c r="C32" s="79" t="s">
        <v>200</v>
      </c>
      <c r="D32" s="80">
        <v>675794</v>
      </c>
      <c r="E32" s="81">
        <v>0</v>
      </c>
      <c r="F32" s="81">
        <v>7000000</v>
      </c>
      <c r="G32" s="81">
        <v>87916028</v>
      </c>
      <c r="H32" s="81">
        <v>19552561</v>
      </c>
      <c r="I32" s="81">
        <v>0</v>
      </c>
      <c r="J32" s="81">
        <v>0</v>
      </c>
      <c r="K32" s="81">
        <v>0</v>
      </c>
      <c r="L32" s="81">
        <v>0</v>
      </c>
      <c r="M32" s="81">
        <v>3589218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2085200</v>
      </c>
      <c r="W32" s="81">
        <v>0</v>
      </c>
      <c r="X32" s="81">
        <v>0</v>
      </c>
      <c r="Y32" s="82">
        <v>120818801</v>
      </c>
      <c r="Z32" s="80">
        <v>119118801</v>
      </c>
      <c r="AA32" s="81">
        <v>0</v>
      </c>
      <c r="AB32" s="81">
        <v>1700000</v>
      </c>
      <c r="AC32" s="83">
        <v>120818801</v>
      </c>
    </row>
    <row r="33" spans="1:29" ht="13.5">
      <c r="A33" s="48" t="s">
        <v>573</v>
      </c>
      <c r="B33" s="78" t="s">
        <v>201</v>
      </c>
      <c r="C33" s="79" t="s">
        <v>202</v>
      </c>
      <c r="D33" s="80">
        <v>89891860</v>
      </c>
      <c r="E33" s="81">
        <v>0</v>
      </c>
      <c r="F33" s="81">
        <v>43372000</v>
      </c>
      <c r="G33" s="81">
        <v>8293000</v>
      </c>
      <c r="H33" s="81">
        <v>50543420</v>
      </c>
      <c r="I33" s="81">
        <v>1426930</v>
      </c>
      <c r="J33" s="81">
        <v>0</v>
      </c>
      <c r="K33" s="81">
        <v>0</v>
      </c>
      <c r="L33" s="81">
        <v>3200000</v>
      </c>
      <c r="M33" s="81">
        <v>18965540</v>
      </c>
      <c r="N33" s="81">
        <v>0</v>
      </c>
      <c r="O33" s="81">
        <v>0</v>
      </c>
      <c r="P33" s="81">
        <v>6550000</v>
      </c>
      <c r="Q33" s="81">
        <v>0</v>
      </c>
      <c r="R33" s="81">
        <v>200000</v>
      </c>
      <c r="S33" s="81">
        <v>1571000</v>
      </c>
      <c r="T33" s="81">
        <v>3498500</v>
      </c>
      <c r="U33" s="81">
        <v>4874600</v>
      </c>
      <c r="V33" s="81">
        <v>19850200</v>
      </c>
      <c r="W33" s="81">
        <v>50000</v>
      </c>
      <c r="X33" s="81">
        <v>0</v>
      </c>
      <c r="Y33" s="82">
        <v>252287050</v>
      </c>
      <c r="Z33" s="80">
        <v>118969750</v>
      </c>
      <c r="AA33" s="81">
        <v>70972400</v>
      </c>
      <c r="AB33" s="81">
        <v>62344900</v>
      </c>
      <c r="AC33" s="83">
        <v>252287050</v>
      </c>
    </row>
    <row r="34" spans="1:29" ht="13.5">
      <c r="A34" s="48" t="s">
        <v>573</v>
      </c>
      <c r="B34" s="78" t="s">
        <v>203</v>
      </c>
      <c r="C34" s="79" t="s">
        <v>204</v>
      </c>
      <c r="D34" s="80">
        <v>7356362</v>
      </c>
      <c r="E34" s="81">
        <v>0</v>
      </c>
      <c r="F34" s="81">
        <v>10232000</v>
      </c>
      <c r="G34" s="81">
        <v>16054437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32539316</v>
      </c>
      <c r="U34" s="81">
        <v>0</v>
      </c>
      <c r="V34" s="81">
        <v>0</v>
      </c>
      <c r="W34" s="81">
        <v>0</v>
      </c>
      <c r="X34" s="81">
        <v>0</v>
      </c>
      <c r="Y34" s="82">
        <v>66182115</v>
      </c>
      <c r="Z34" s="80">
        <v>66182115</v>
      </c>
      <c r="AA34" s="81">
        <v>0</v>
      </c>
      <c r="AB34" s="81">
        <v>0</v>
      </c>
      <c r="AC34" s="83">
        <v>66182115</v>
      </c>
    </row>
    <row r="35" spans="1:29" ht="13.5">
      <c r="A35" s="48" t="s">
        <v>574</v>
      </c>
      <c r="B35" s="78" t="s">
        <v>502</v>
      </c>
      <c r="C35" s="79" t="s">
        <v>503</v>
      </c>
      <c r="D35" s="80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140000</v>
      </c>
      <c r="Q35" s="81">
        <v>0</v>
      </c>
      <c r="R35" s="81">
        <v>0</v>
      </c>
      <c r="S35" s="81">
        <v>0</v>
      </c>
      <c r="T35" s="81">
        <v>20000</v>
      </c>
      <c r="U35" s="81">
        <v>0</v>
      </c>
      <c r="V35" s="81">
        <v>0</v>
      </c>
      <c r="W35" s="81">
        <v>0</v>
      </c>
      <c r="X35" s="81">
        <v>0</v>
      </c>
      <c r="Y35" s="82">
        <v>160000</v>
      </c>
      <c r="Z35" s="80">
        <v>0</v>
      </c>
      <c r="AA35" s="81">
        <v>0</v>
      </c>
      <c r="AB35" s="81">
        <v>160000</v>
      </c>
      <c r="AC35" s="83">
        <v>160000</v>
      </c>
    </row>
    <row r="36" spans="1:29" ht="12.75">
      <c r="A36" s="49"/>
      <c r="B36" s="84" t="s">
        <v>586</v>
      </c>
      <c r="C36" s="85"/>
      <c r="D36" s="86">
        <f aca="true" t="shared" si="4" ref="D36:AC36">SUM(D31:D35)</f>
        <v>111918871</v>
      </c>
      <c r="E36" s="87">
        <f t="shared" si="4"/>
        <v>5607310</v>
      </c>
      <c r="F36" s="87">
        <f t="shared" si="4"/>
        <v>60604000</v>
      </c>
      <c r="G36" s="87">
        <f t="shared" si="4"/>
        <v>114034847</v>
      </c>
      <c r="H36" s="87">
        <f t="shared" si="4"/>
        <v>84279127</v>
      </c>
      <c r="I36" s="87">
        <f t="shared" si="4"/>
        <v>16511844</v>
      </c>
      <c r="J36" s="87">
        <f t="shared" si="4"/>
        <v>0</v>
      </c>
      <c r="K36" s="87">
        <f t="shared" si="4"/>
        <v>0</v>
      </c>
      <c r="L36" s="87">
        <f t="shared" si="4"/>
        <v>3200000</v>
      </c>
      <c r="M36" s="87">
        <f t="shared" si="4"/>
        <v>38874097</v>
      </c>
      <c r="N36" s="87">
        <f t="shared" si="4"/>
        <v>0</v>
      </c>
      <c r="O36" s="87">
        <f t="shared" si="4"/>
        <v>0</v>
      </c>
      <c r="P36" s="87">
        <f t="shared" si="4"/>
        <v>6690000</v>
      </c>
      <c r="Q36" s="87">
        <f t="shared" si="4"/>
        <v>0</v>
      </c>
      <c r="R36" s="87">
        <f t="shared" si="4"/>
        <v>1850000</v>
      </c>
      <c r="S36" s="87">
        <f t="shared" si="4"/>
        <v>3741000</v>
      </c>
      <c r="T36" s="87">
        <f t="shared" si="4"/>
        <v>40370751</v>
      </c>
      <c r="U36" s="87">
        <f t="shared" si="4"/>
        <v>10784150</v>
      </c>
      <c r="V36" s="87">
        <f t="shared" si="4"/>
        <v>22585400</v>
      </c>
      <c r="W36" s="87">
        <f t="shared" si="4"/>
        <v>50000</v>
      </c>
      <c r="X36" s="87">
        <f t="shared" si="4"/>
        <v>0</v>
      </c>
      <c r="Y36" s="88">
        <f t="shared" si="4"/>
        <v>521101397</v>
      </c>
      <c r="Z36" s="86">
        <f t="shared" si="4"/>
        <v>365708466</v>
      </c>
      <c r="AA36" s="87">
        <f t="shared" si="4"/>
        <v>70972400</v>
      </c>
      <c r="AB36" s="87">
        <f t="shared" si="4"/>
        <v>84420531</v>
      </c>
      <c r="AC36" s="89">
        <f t="shared" si="4"/>
        <v>521101397</v>
      </c>
    </row>
    <row r="37" spans="1:29" ht="12.75">
      <c r="A37" s="50"/>
      <c r="B37" s="90" t="s">
        <v>587</v>
      </c>
      <c r="C37" s="91"/>
      <c r="D37" s="92">
        <f aca="true" t="shared" si="5" ref="D37:AC37">SUM(D9,D11:D14,D16:D21,D23:D29,D31:D35)</f>
        <v>417348099</v>
      </c>
      <c r="E37" s="93">
        <f t="shared" si="5"/>
        <v>46456951</v>
      </c>
      <c r="F37" s="93">
        <f t="shared" si="5"/>
        <v>1115457227</v>
      </c>
      <c r="G37" s="93">
        <f t="shared" si="5"/>
        <v>902834930</v>
      </c>
      <c r="H37" s="93">
        <f t="shared" si="5"/>
        <v>478398690</v>
      </c>
      <c r="I37" s="93">
        <f t="shared" si="5"/>
        <v>90739014</v>
      </c>
      <c r="J37" s="93">
        <f t="shared" si="5"/>
        <v>4462836</v>
      </c>
      <c r="K37" s="93">
        <f t="shared" si="5"/>
        <v>0</v>
      </c>
      <c r="L37" s="93">
        <f t="shared" si="5"/>
        <v>3200000</v>
      </c>
      <c r="M37" s="93">
        <f t="shared" si="5"/>
        <v>238883608</v>
      </c>
      <c r="N37" s="93">
        <f t="shared" si="5"/>
        <v>0</v>
      </c>
      <c r="O37" s="93">
        <f t="shared" si="5"/>
        <v>250090796</v>
      </c>
      <c r="P37" s="93">
        <f t="shared" si="5"/>
        <v>42202585</v>
      </c>
      <c r="Q37" s="93">
        <f t="shared" si="5"/>
        <v>0</v>
      </c>
      <c r="R37" s="93">
        <f t="shared" si="5"/>
        <v>2589307</v>
      </c>
      <c r="S37" s="93">
        <f t="shared" si="5"/>
        <v>29298621</v>
      </c>
      <c r="T37" s="93">
        <f t="shared" si="5"/>
        <v>49158804</v>
      </c>
      <c r="U37" s="93">
        <f t="shared" si="5"/>
        <v>56832950</v>
      </c>
      <c r="V37" s="93">
        <f t="shared" si="5"/>
        <v>309671938</v>
      </c>
      <c r="W37" s="93">
        <f t="shared" si="5"/>
        <v>1050000</v>
      </c>
      <c r="X37" s="93">
        <f t="shared" si="5"/>
        <v>0</v>
      </c>
      <c r="Y37" s="94">
        <f t="shared" si="5"/>
        <v>4038676356</v>
      </c>
      <c r="Z37" s="92">
        <f t="shared" si="5"/>
        <v>2527094515</v>
      </c>
      <c r="AA37" s="93">
        <f t="shared" si="5"/>
        <v>156151620</v>
      </c>
      <c r="AB37" s="93">
        <f t="shared" si="5"/>
        <v>1345373633</v>
      </c>
      <c r="AC37" s="95">
        <f t="shared" si="5"/>
        <v>4028619768</v>
      </c>
    </row>
    <row r="38" spans="1:29" ht="13.5">
      <c r="A38" s="51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3.5">
      <c r="A39" s="52"/>
      <c r="B39" s="127" t="s">
        <v>50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39:T39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588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571</v>
      </c>
      <c r="B9" s="78" t="s">
        <v>56</v>
      </c>
      <c r="C9" s="79" t="s">
        <v>57</v>
      </c>
      <c r="D9" s="80">
        <v>707048075</v>
      </c>
      <c r="E9" s="81">
        <v>8200000</v>
      </c>
      <c r="F9" s="81">
        <v>488590800</v>
      </c>
      <c r="G9" s="81">
        <v>632886764</v>
      </c>
      <c r="H9" s="81">
        <v>217043000</v>
      </c>
      <c r="I9" s="81">
        <v>101700000</v>
      </c>
      <c r="J9" s="81">
        <v>0</v>
      </c>
      <c r="K9" s="81">
        <v>0</v>
      </c>
      <c r="L9" s="81">
        <v>373319768</v>
      </c>
      <c r="M9" s="81">
        <v>665598575</v>
      </c>
      <c r="N9" s="81">
        <v>0</v>
      </c>
      <c r="O9" s="81">
        <v>963439000</v>
      </c>
      <c r="P9" s="81">
        <v>547715714</v>
      </c>
      <c r="Q9" s="81">
        <v>0</v>
      </c>
      <c r="R9" s="81">
        <v>0</v>
      </c>
      <c r="S9" s="81">
        <v>326662</v>
      </c>
      <c r="T9" s="81">
        <v>33465752</v>
      </c>
      <c r="U9" s="81">
        <v>54170535</v>
      </c>
      <c r="V9" s="81">
        <v>136473000</v>
      </c>
      <c r="W9" s="81">
        <v>0</v>
      </c>
      <c r="X9" s="81">
        <v>0</v>
      </c>
      <c r="Y9" s="82">
        <v>4929977645</v>
      </c>
      <c r="Z9" s="80">
        <v>2240665239</v>
      </c>
      <c r="AA9" s="81">
        <v>1976039247</v>
      </c>
      <c r="AB9" s="81">
        <v>713273159</v>
      </c>
      <c r="AC9" s="83">
        <v>4929977645</v>
      </c>
    </row>
    <row r="10" spans="1:29" ht="13.5">
      <c r="A10" s="48" t="s">
        <v>571</v>
      </c>
      <c r="B10" s="78" t="s">
        <v>60</v>
      </c>
      <c r="C10" s="79" t="s">
        <v>61</v>
      </c>
      <c r="D10" s="80">
        <v>1499782693</v>
      </c>
      <c r="E10" s="81">
        <v>74987999</v>
      </c>
      <c r="F10" s="81">
        <v>267000000</v>
      </c>
      <c r="G10" s="81">
        <v>907466658</v>
      </c>
      <c r="H10" s="81">
        <v>276558000</v>
      </c>
      <c r="I10" s="81">
        <v>85307000</v>
      </c>
      <c r="J10" s="81">
        <v>0</v>
      </c>
      <c r="K10" s="81">
        <v>0</v>
      </c>
      <c r="L10" s="81">
        <v>81100000</v>
      </c>
      <c r="M10" s="81">
        <v>400373000</v>
      </c>
      <c r="N10" s="81">
        <v>0</v>
      </c>
      <c r="O10" s="81">
        <v>123116000</v>
      </c>
      <c r="P10" s="81">
        <v>627690655</v>
      </c>
      <c r="Q10" s="81">
        <v>22000000</v>
      </c>
      <c r="R10" s="81">
        <v>302901000</v>
      </c>
      <c r="S10" s="81">
        <v>90510000</v>
      </c>
      <c r="T10" s="81">
        <v>26861000</v>
      </c>
      <c r="U10" s="81">
        <v>270300000</v>
      </c>
      <c r="V10" s="81">
        <v>266500000</v>
      </c>
      <c r="W10" s="81">
        <v>500000</v>
      </c>
      <c r="X10" s="81">
        <v>6000000</v>
      </c>
      <c r="Y10" s="82">
        <v>5328954005</v>
      </c>
      <c r="Z10" s="80">
        <v>1636484993</v>
      </c>
      <c r="AA10" s="81">
        <v>2225286012</v>
      </c>
      <c r="AB10" s="81">
        <v>1467183000</v>
      </c>
      <c r="AC10" s="83">
        <v>5328954005</v>
      </c>
    </row>
    <row r="11" spans="1:29" ht="13.5">
      <c r="A11" s="48" t="s">
        <v>571</v>
      </c>
      <c r="B11" s="78" t="s">
        <v>66</v>
      </c>
      <c r="C11" s="79" t="s">
        <v>67</v>
      </c>
      <c r="D11" s="80">
        <v>978015779</v>
      </c>
      <c r="E11" s="81">
        <v>126250000</v>
      </c>
      <c r="F11" s="81">
        <v>632234954</v>
      </c>
      <c r="G11" s="81">
        <v>520580649</v>
      </c>
      <c r="H11" s="81">
        <v>454746621</v>
      </c>
      <c r="I11" s="81">
        <v>173200000</v>
      </c>
      <c r="J11" s="81">
        <v>0</v>
      </c>
      <c r="K11" s="81">
        <v>0</v>
      </c>
      <c r="L11" s="81">
        <v>10000000</v>
      </c>
      <c r="M11" s="81">
        <v>356799000</v>
      </c>
      <c r="N11" s="81">
        <v>0</v>
      </c>
      <c r="O11" s="81">
        <v>138317176</v>
      </c>
      <c r="P11" s="81">
        <v>151917588</v>
      </c>
      <c r="Q11" s="81">
        <v>12000000</v>
      </c>
      <c r="R11" s="81">
        <v>10000000</v>
      </c>
      <c r="S11" s="81">
        <v>151800000</v>
      </c>
      <c r="T11" s="81">
        <v>26436854</v>
      </c>
      <c r="U11" s="81">
        <v>282255680</v>
      </c>
      <c r="V11" s="81">
        <v>12500000</v>
      </c>
      <c r="W11" s="81">
        <v>491046</v>
      </c>
      <c r="X11" s="81">
        <v>0</v>
      </c>
      <c r="Y11" s="82">
        <v>4037545347</v>
      </c>
      <c r="Z11" s="80">
        <v>2217810091</v>
      </c>
      <c r="AA11" s="81">
        <v>1492500000</v>
      </c>
      <c r="AB11" s="81">
        <v>327235256</v>
      </c>
      <c r="AC11" s="83">
        <v>4037545347</v>
      </c>
    </row>
    <row r="12" spans="1:29" ht="12.75">
      <c r="A12" s="49"/>
      <c r="B12" s="84" t="s">
        <v>572</v>
      </c>
      <c r="C12" s="85"/>
      <c r="D12" s="86">
        <f aca="true" t="shared" si="0" ref="D12:AC12">SUM(D9:D11)</f>
        <v>3184846547</v>
      </c>
      <c r="E12" s="87">
        <f t="shared" si="0"/>
        <v>209437999</v>
      </c>
      <c r="F12" s="87">
        <f t="shared" si="0"/>
        <v>1387825754</v>
      </c>
      <c r="G12" s="87">
        <f t="shared" si="0"/>
        <v>2060934071</v>
      </c>
      <c r="H12" s="87">
        <f t="shared" si="0"/>
        <v>948347621</v>
      </c>
      <c r="I12" s="87">
        <f t="shared" si="0"/>
        <v>360207000</v>
      </c>
      <c r="J12" s="87">
        <f t="shared" si="0"/>
        <v>0</v>
      </c>
      <c r="K12" s="87">
        <f t="shared" si="0"/>
        <v>0</v>
      </c>
      <c r="L12" s="87">
        <f t="shared" si="0"/>
        <v>464419768</v>
      </c>
      <c r="M12" s="87">
        <f t="shared" si="0"/>
        <v>1422770575</v>
      </c>
      <c r="N12" s="87">
        <f t="shared" si="0"/>
        <v>0</v>
      </c>
      <c r="O12" s="87">
        <f t="shared" si="0"/>
        <v>1224872176</v>
      </c>
      <c r="P12" s="87">
        <f t="shared" si="0"/>
        <v>1327323957</v>
      </c>
      <c r="Q12" s="87">
        <f t="shared" si="0"/>
        <v>34000000</v>
      </c>
      <c r="R12" s="87">
        <f t="shared" si="0"/>
        <v>312901000</v>
      </c>
      <c r="S12" s="87">
        <f t="shared" si="0"/>
        <v>242636662</v>
      </c>
      <c r="T12" s="87">
        <f t="shared" si="0"/>
        <v>86763606</v>
      </c>
      <c r="U12" s="87">
        <f t="shared" si="0"/>
        <v>606726215</v>
      </c>
      <c r="V12" s="87">
        <f t="shared" si="0"/>
        <v>415473000</v>
      </c>
      <c r="W12" s="87">
        <f t="shared" si="0"/>
        <v>991046</v>
      </c>
      <c r="X12" s="87">
        <f t="shared" si="0"/>
        <v>6000000</v>
      </c>
      <c r="Y12" s="88">
        <f t="shared" si="0"/>
        <v>14296476997</v>
      </c>
      <c r="Z12" s="86">
        <f t="shared" si="0"/>
        <v>6094960323</v>
      </c>
      <c r="AA12" s="87">
        <f t="shared" si="0"/>
        <v>5693825259</v>
      </c>
      <c r="AB12" s="87">
        <f t="shared" si="0"/>
        <v>2507691415</v>
      </c>
      <c r="AC12" s="89">
        <f t="shared" si="0"/>
        <v>14296476997</v>
      </c>
    </row>
    <row r="13" spans="1:29" ht="13.5">
      <c r="A13" s="48" t="s">
        <v>573</v>
      </c>
      <c r="B13" s="78" t="s">
        <v>71</v>
      </c>
      <c r="C13" s="79" t="s">
        <v>72</v>
      </c>
      <c r="D13" s="80">
        <v>43469907</v>
      </c>
      <c r="E13" s="81">
        <v>0</v>
      </c>
      <c r="F13" s="81">
        <v>110096125</v>
      </c>
      <c r="G13" s="81">
        <v>47721654</v>
      </c>
      <c r="H13" s="81">
        <v>70109540</v>
      </c>
      <c r="I13" s="81">
        <v>1182338</v>
      </c>
      <c r="J13" s="81">
        <v>0</v>
      </c>
      <c r="K13" s="81">
        <v>0</v>
      </c>
      <c r="L13" s="81">
        <v>0</v>
      </c>
      <c r="M13" s="81">
        <v>32714029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4000000</v>
      </c>
      <c r="T13" s="81">
        <v>3316000</v>
      </c>
      <c r="U13" s="81">
        <v>1100000</v>
      </c>
      <c r="V13" s="81">
        <v>20250000</v>
      </c>
      <c r="W13" s="81">
        <v>0</v>
      </c>
      <c r="X13" s="81">
        <v>0</v>
      </c>
      <c r="Y13" s="82">
        <v>333959593</v>
      </c>
      <c r="Z13" s="80">
        <v>189532750</v>
      </c>
      <c r="AA13" s="81">
        <v>0</v>
      </c>
      <c r="AB13" s="81">
        <v>144426843</v>
      </c>
      <c r="AC13" s="83">
        <v>333959593</v>
      </c>
    </row>
    <row r="14" spans="1:29" ht="13.5">
      <c r="A14" s="48" t="s">
        <v>573</v>
      </c>
      <c r="B14" s="78" t="s">
        <v>205</v>
      </c>
      <c r="C14" s="79" t="s">
        <v>206</v>
      </c>
      <c r="D14" s="80">
        <v>9663478</v>
      </c>
      <c r="E14" s="81">
        <v>0</v>
      </c>
      <c r="F14" s="81">
        <v>30700000</v>
      </c>
      <c r="G14" s="81">
        <v>36370652</v>
      </c>
      <c r="H14" s="81">
        <v>9750000</v>
      </c>
      <c r="I14" s="81">
        <v>5600000</v>
      </c>
      <c r="J14" s="81">
        <v>0</v>
      </c>
      <c r="K14" s="81">
        <v>0</v>
      </c>
      <c r="L14" s="81">
        <v>0</v>
      </c>
      <c r="M14" s="81">
        <v>8458609</v>
      </c>
      <c r="N14" s="81">
        <v>0</v>
      </c>
      <c r="O14" s="81">
        <v>0</v>
      </c>
      <c r="P14" s="81">
        <v>4930000</v>
      </c>
      <c r="Q14" s="81">
        <v>0</v>
      </c>
      <c r="R14" s="81">
        <v>1000000</v>
      </c>
      <c r="S14" s="81">
        <v>7450000</v>
      </c>
      <c r="T14" s="81">
        <v>2097000</v>
      </c>
      <c r="U14" s="81">
        <v>6370000</v>
      </c>
      <c r="V14" s="81">
        <v>14065000</v>
      </c>
      <c r="W14" s="81">
        <v>0</v>
      </c>
      <c r="X14" s="81">
        <v>0</v>
      </c>
      <c r="Y14" s="82">
        <v>136454739</v>
      </c>
      <c r="Z14" s="80">
        <v>76572739</v>
      </c>
      <c r="AA14" s="81">
        <v>33365000</v>
      </c>
      <c r="AB14" s="81">
        <v>26517000</v>
      </c>
      <c r="AC14" s="83">
        <v>136454739</v>
      </c>
    </row>
    <row r="15" spans="1:29" ht="13.5">
      <c r="A15" s="48" t="s">
        <v>573</v>
      </c>
      <c r="B15" s="78" t="s">
        <v>207</v>
      </c>
      <c r="C15" s="79" t="s">
        <v>208</v>
      </c>
      <c r="D15" s="80">
        <v>29749000</v>
      </c>
      <c r="E15" s="81">
        <v>0</v>
      </c>
      <c r="F15" s="81">
        <v>22000000</v>
      </c>
      <c r="G15" s="81">
        <v>9825000</v>
      </c>
      <c r="H15" s="81">
        <v>6000000</v>
      </c>
      <c r="I15" s="81">
        <v>0</v>
      </c>
      <c r="J15" s="81">
        <v>0</v>
      </c>
      <c r="K15" s="81">
        <v>0</v>
      </c>
      <c r="L15" s="81">
        <v>0</v>
      </c>
      <c r="M15" s="81">
        <v>4715000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1750000</v>
      </c>
      <c r="T15" s="81">
        <v>300000</v>
      </c>
      <c r="U15" s="81">
        <v>4852405</v>
      </c>
      <c r="V15" s="81">
        <v>500000</v>
      </c>
      <c r="W15" s="81">
        <v>0</v>
      </c>
      <c r="X15" s="81">
        <v>0</v>
      </c>
      <c r="Y15" s="82">
        <v>79691405</v>
      </c>
      <c r="Z15" s="80">
        <v>65639000</v>
      </c>
      <c r="AA15" s="81">
        <v>0</v>
      </c>
      <c r="AB15" s="81">
        <v>14052405</v>
      </c>
      <c r="AC15" s="83">
        <v>79691405</v>
      </c>
    </row>
    <row r="16" spans="1:29" ht="13.5">
      <c r="A16" s="48" t="s">
        <v>574</v>
      </c>
      <c r="B16" s="78" t="s">
        <v>548</v>
      </c>
      <c r="C16" s="79" t="s">
        <v>549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200000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400000</v>
      </c>
      <c r="T16" s="81">
        <v>200000</v>
      </c>
      <c r="U16" s="81">
        <v>0</v>
      </c>
      <c r="V16" s="81">
        <v>1350000</v>
      </c>
      <c r="W16" s="81">
        <v>0</v>
      </c>
      <c r="X16" s="81">
        <v>0</v>
      </c>
      <c r="Y16" s="82">
        <v>2150000</v>
      </c>
      <c r="Z16" s="80">
        <v>0</v>
      </c>
      <c r="AA16" s="81">
        <v>0</v>
      </c>
      <c r="AB16" s="81">
        <v>2150000</v>
      </c>
      <c r="AC16" s="83">
        <v>2150000</v>
      </c>
    </row>
    <row r="17" spans="1:29" ht="12.75">
      <c r="A17" s="49"/>
      <c r="B17" s="84" t="s">
        <v>589</v>
      </c>
      <c r="C17" s="85"/>
      <c r="D17" s="86">
        <f aca="true" t="shared" si="1" ref="D17:AC17">SUM(D13:D16)</f>
        <v>82882385</v>
      </c>
      <c r="E17" s="87">
        <f t="shared" si="1"/>
        <v>0</v>
      </c>
      <c r="F17" s="87">
        <f t="shared" si="1"/>
        <v>162796125</v>
      </c>
      <c r="G17" s="87">
        <f t="shared" si="1"/>
        <v>93917306</v>
      </c>
      <c r="H17" s="87">
        <f t="shared" si="1"/>
        <v>85859540</v>
      </c>
      <c r="I17" s="87">
        <f t="shared" si="1"/>
        <v>6782338</v>
      </c>
      <c r="J17" s="87">
        <f t="shared" si="1"/>
        <v>0</v>
      </c>
      <c r="K17" s="87">
        <f t="shared" si="1"/>
        <v>0</v>
      </c>
      <c r="L17" s="87">
        <f t="shared" si="1"/>
        <v>200000</v>
      </c>
      <c r="M17" s="87">
        <f t="shared" si="1"/>
        <v>45887638</v>
      </c>
      <c r="N17" s="87">
        <f t="shared" si="1"/>
        <v>0</v>
      </c>
      <c r="O17" s="87">
        <f t="shared" si="1"/>
        <v>0</v>
      </c>
      <c r="P17" s="87">
        <f t="shared" si="1"/>
        <v>4930000</v>
      </c>
      <c r="Q17" s="87">
        <f t="shared" si="1"/>
        <v>0</v>
      </c>
      <c r="R17" s="87">
        <f t="shared" si="1"/>
        <v>1000000</v>
      </c>
      <c r="S17" s="87">
        <f t="shared" si="1"/>
        <v>13600000</v>
      </c>
      <c r="T17" s="87">
        <f t="shared" si="1"/>
        <v>5913000</v>
      </c>
      <c r="U17" s="87">
        <f t="shared" si="1"/>
        <v>12322405</v>
      </c>
      <c r="V17" s="87">
        <f t="shared" si="1"/>
        <v>36165000</v>
      </c>
      <c r="W17" s="87">
        <f t="shared" si="1"/>
        <v>0</v>
      </c>
      <c r="X17" s="87">
        <f t="shared" si="1"/>
        <v>0</v>
      </c>
      <c r="Y17" s="88">
        <f t="shared" si="1"/>
        <v>552255737</v>
      </c>
      <c r="Z17" s="86">
        <f t="shared" si="1"/>
        <v>331744489</v>
      </c>
      <c r="AA17" s="87">
        <f t="shared" si="1"/>
        <v>33365000</v>
      </c>
      <c r="AB17" s="87">
        <f t="shared" si="1"/>
        <v>187146248</v>
      </c>
      <c r="AC17" s="89">
        <f t="shared" si="1"/>
        <v>552255737</v>
      </c>
    </row>
    <row r="18" spans="1:29" ht="13.5">
      <c r="A18" s="48" t="s">
        <v>573</v>
      </c>
      <c r="B18" s="78" t="s">
        <v>73</v>
      </c>
      <c r="C18" s="79" t="s">
        <v>74</v>
      </c>
      <c r="D18" s="80">
        <v>47877700</v>
      </c>
      <c r="E18" s="81">
        <v>0</v>
      </c>
      <c r="F18" s="81">
        <v>27552000</v>
      </c>
      <c r="G18" s="81">
        <v>49214183</v>
      </c>
      <c r="H18" s="81">
        <v>0</v>
      </c>
      <c r="I18" s="81">
        <v>29100000</v>
      </c>
      <c r="J18" s="81">
        <v>0</v>
      </c>
      <c r="K18" s="81">
        <v>0</v>
      </c>
      <c r="L18" s="81">
        <v>0</v>
      </c>
      <c r="M18" s="81">
        <v>32992307</v>
      </c>
      <c r="N18" s="81">
        <v>0</v>
      </c>
      <c r="O18" s="81">
        <v>0</v>
      </c>
      <c r="P18" s="81">
        <v>9000000</v>
      </c>
      <c r="Q18" s="81">
        <v>0</v>
      </c>
      <c r="R18" s="81">
        <v>190000</v>
      </c>
      <c r="S18" s="81">
        <v>371902</v>
      </c>
      <c r="T18" s="81">
        <v>2327692</v>
      </c>
      <c r="U18" s="81">
        <v>0</v>
      </c>
      <c r="V18" s="81">
        <v>700000</v>
      </c>
      <c r="W18" s="81">
        <v>0</v>
      </c>
      <c r="X18" s="81">
        <v>0</v>
      </c>
      <c r="Y18" s="82">
        <v>199325784</v>
      </c>
      <c r="Z18" s="80">
        <v>186700924</v>
      </c>
      <c r="AA18" s="81">
        <v>0</v>
      </c>
      <c r="AB18" s="81">
        <v>12624860</v>
      </c>
      <c r="AC18" s="83">
        <v>199325784</v>
      </c>
    </row>
    <row r="19" spans="1:29" ht="13.5">
      <c r="A19" s="48" t="s">
        <v>573</v>
      </c>
      <c r="B19" s="78" t="s">
        <v>209</v>
      </c>
      <c r="C19" s="79" t="s">
        <v>210</v>
      </c>
      <c r="D19" s="80">
        <v>28851300</v>
      </c>
      <c r="E19" s="81">
        <v>8500000</v>
      </c>
      <c r="F19" s="81">
        <v>26773000</v>
      </c>
      <c r="G19" s="81">
        <v>100597789</v>
      </c>
      <c r="H19" s="81">
        <v>4500000</v>
      </c>
      <c r="I19" s="81">
        <v>0</v>
      </c>
      <c r="J19" s="81">
        <v>0</v>
      </c>
      <c r="K19" s="81">
        <v>0</v>
      </c>
      <c r="L19" s="81">
        <v>0</v>
      </c>
      <c r="M19" s="81">
        <v>2924000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4460000</v>
      </c>
      <c r="U19" s="81">
        <v>0</v>
      </c>
      <c r="V19" s="81">
        <v>0</v>
      </c>
      <c r="W19" s="81">
        <v>0</v>
      </c>
      <c r="X19" s="81">
        <v>0</v>
      </c>
      <c r="Y19" s="82">
        <v>176606089</v>
      </c>
      <c r="Z19" s="80">
        <v>172146089</v>
      </c>
      <c r="AA19" s="81">
        <v>0</v>
      </c>
      <c r="AB19" s="81">
        <v>2000000</v>
      </c>
      <c r="AC19" s="83">
        <v>174146089</v>
      </c>
    </row>
    <row r="20" spans="1:29" ht="13.5">
      <c r="A20" s="48" t="s">
        <v>573</v>
      </c>
      <c r="B20" s="78" t="s">
        <v>211</v>
      </c>
      <c r="C20" s="79" t="s">
        <v>212</v>
      </c>
      <c r="D20" s="80">
        <v>86007300</v>
      </c>
      <c r="E20" s="81">
        <v>0</v>
      </c>
      <c r="F20" s="81">
        <v>46884000</v>
      </c>
      <c r="G20" s="81">
        <v>38460000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1100000</v>
      </c>
      <c r="N20" s="81">
        <v>0</v>
      </c>
      <c r="O20" s="81">
        <v>0</v>
      </c>
      <c r="P20" s="81">
        <v>5000000</v>
      </c>
      <c r="Q20" s="81">
        <v>0</v>
      </c>
      <c r="R20" s="81">
        <v>0</v>
      </c>
      <c r="S20" s="81">
        <v>600000</v>
      </c>
      <c r="T20" s="81">
        <v>0</v>
      </c>
      <c r="U20" s="81">
        <v>1600000</v>
      </c>
      <c r="V20" s="81">
        <v>15000000</v>
      </c>
      <c r="W20" s="81">
        <v>0</v>
      </c>
      <c r="X20" s="81">
        <v>0</v>
      </c>
      <c r="Y20" s="82">
        <v>194651300</v>
      </c>
      <c r="Z20" s="80">
        <v>133067300</v>
      </c>
      <c r="AA20" s="81">
        <v>0</v>
      </c>
      <c r="AB20" s="81">
        <v>61584000</v>
      </c>
      <c r="AC20" s="83">
        <v>194651300</v>
      </c>
    </row>
    <row r="21" spans="1:29" ht="13.5">
      <c r="A21" s="48" t="s">
        <v>574</v>
      </c>
      <c r="B21" s="78" t="s">
        <v>558</v>
      </c>
      <c r="C21" s="79" t="s">
        <v>559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150000</v>
      </c>
      <c r="U21" s="81">
        <v>0</v>
      </c>
      <c r="V21" s="81">
        <v>4500000</v>
      </c>
      <c r="W21" s="81">
        <v>0</v>
      </c>
      <c r="X21" s="81">
        <v>0</v>
      </c>
      <c r="Y21" s="82">
        <v>4650000</v>
      </c>
      <c r="Z21" s="80">
        <v>0</v>
      </c>
      <c r="AA21" s="81">
        <v>0</v>
      </c>
      <c r="AB21" s="81">
        <v>4500000</v>
      </c>
      <c r="AC21" s="83">
        <v>4500000</v>
      </c>
    </row>
    <row r="22" spans="1:29" ht="12.75">
      <c r="A22" s="49"/>
      <c r="B22" s="84" t="s">
        <v>590</v>
      </c>
      <c r="C22" s="85"/>
      <c r="D22" s="86">
        <f aca="true" t="shared" si="2" ref="D22:AC22">SUM(D18:D21)</f>
        <v>162736300</v>
      </c>
      <c r="E22" s="87">
        <f t="shared" si="2"/>
        <v>8500000</v>
      </c>
      <c r="F22" s="87">
        <f t="shared" si="2"/>
        <v>101209000</v>
      </c>
      <c r="G22" s="87">
        <f t="shared" si="2"/>
        <v>188271972</v>
      </c>
      <c r="H22" s="87">
        <f t="shared" si="2"/>
        <v>4500000</v>
      </c>
      <c r="I22" s="87">
        <f t="shared" si="2"/>
        <v>29100000</v>
      </c>
      <c r="J22" s="87">
        <f t="shared" si="2"/>
        <v>0</v>
      </c>
      <c r="K22" s="87">
        <f t="shared" si="2"/>
        <v>0</v>
      </c>
      <c r="L22" s="87">
        <f t="shared" si="2"/>
        <v>0</v>
      </c>
      <c r="M22" s="87">
        <f t="shared" si="2"/>
        <v>37016307</v>
      </c>
      <c r="N22" s="87">
        <f t="shared" si="2"/>
        <v>0</v>
      </c>
      <c r="O22" s="87">
        <f t="shared" si="2"/>
        <v>0</v>
      </c>
      <c r="P22" s="87">
        <f t="shared" si="2"/>
        <v>14000000</v>
      </c>
      <c r="Q22" s="87">
        <f t="shared" si="2"/>
        <v>0</v>
      </c>
      <c r="R22" s="87">
        <f t="shared" si="2"/>
        <v>190000</v>
      </c>
      <c r="S22" s="87">
        <f t="shared" si="2"/>
        <v>971902</v>
      </c>
      <c r="T22" s="87">
        <f t="shared" si="2"/>
        <v>6937692</v>
      </c>
      <c r="U22" s="87">
        <f t="shared" si="2"/>
        <v>1600000</v>
      </c>
      <c r="V22" s="87">
        <f t="shared" si="2"/>
        <v>20200000</v>
      </c>
      <c r="W22" s="87">
        <f t="shared" si="2"/>
        <v>0</v>
      </c>
      <c r="X22" s="87">
        <f t="shared" si="2"/>
        <v>0</v>
      </c>
      <c r="Y22" s="88">
        <f t="shared" si="2"/>
        <v>575233173</v>
      </c>
      <c r="Z22" s="86">
        <f t="shared" si="2"/>
        <v>491914313</v>
      </c>
      <c r="AA22" s="87">
        <f t="shared" si="2"/>
        <v>0</v>
      </c>
      <c r="AB22" s="87">
        <f t="shared" si="2"/>
        <v>80708860</v>
      </c>
      <c r="AC22" s="89">
        <f t="shared" si="2"/>
        <v>572623173</v>
      </c>
    </row>
    <row r="23" spans="1:29" ht="12.75">
      <c r="A23" s="50"/>
      <c r="B23" s="90" t="s">
        <v>591</v>
      </c>
      <c r="C23" s="91"/>
      <c r="D23" s="92">
        <f aca="true" t="shared" si="3" ref="D23:AC23">SUM(D9:D11,D13:D16,D18:D21)</f>
        <v>3430465232</v>
      </c>
      <c r="E23" s="93">
        <f t="shared" si="3"/>
        <v>217937999</v>
      </c>
      <c r="F23" s="93">
        <f t="shared" si="3"/>
        <v>1651830879</v>
      </c>
      <c r="G23" s="93">
        <f t="shared" si="3"/>
        <v>2343123349</v>
      </c>
      <c r="H23" s="93">
        <f t="shared" si="3"/>
        <v>1038707161</v>
      </c>
      <c r="I23" s="93">
        <f t="shared" si="3"/>
        <v>396089338</v>
      </c>
      <c r="J23" s="93">
        <f t="shared" si="3"/>
        <v>0</v>
      </c>
      <c r="K23" s="93">
        <f t="shared" si="3"/>
        <v>0</v>
      </c>
      <c r="L23" s="93">
        <f t="shared" si="3"/>
        <v>464619768</v>
      </c>
      <c r="M23" s="93">
        <f t="shared" si="3"/>
        <v>1505674520</v>
      </c>
      <c r="N23" s="93">
        <f t="shared" si="3"/>
        <v>0</v>
      </c>
      <c r="O23" s="93">
        <f t="shared" si="3"/>
        <v>1224872176</v>
      </c>
      <c r="P23" s="93">
        <f t="shared" si="3"/>
        <v>1346253957</v>
      </c>
      <c r="Q23" s="93">
        <f t="shared" si="3"/>
        <v>34000000</v>
      </c>
      <c r="R23" s="93">
        <f t="shared" si="3"/>
        <v>314091000</v>
      </c>
      <c r="S23" s="93">
        <f t="shared" si="3"/>
        <v>257208564</v>
      </c>
      <c r="T23" s="93">
        <f t="shared" si="3"/>
        <v>99614298</v>
      </c>
      <c r="U23" s="93">
        <f t="shared" si="3"/>
        <v>620648620</v>
      </c>
      <c r="V23" s="93">
        <f t="shared" si="3"/>
        <v>471838000</v>
      </c>
      <c r="W23" s="93">
        <f t="shared" si="3"/>
        <v>991046</v>
      </c>
      <c r="X23" s="93">
        <f t="shared" si="3"/>
        <v>6000000</v>
      </c>
      <c r="Y23" s="94">
        <f t="shared" si="3"/>
        <v>15423965907</v>
      </c>
      <c r="Z23" s="92">
        <f t="shared" si="3"/>
        <v>6918619125</v>
      </c>
      <c r="AA23" s="93">
        <f t="shared" si="3"/>
        <v>5727190259</v>
      </c>
      <c r="AB23" s="93">
        <f t="shared" si="3"/>
        <v>2775546523</v>
      </c>
      <c r="AC23" s="95">
        <f t="shared" si="3"/>
        <v>15421355907</v>
      </c>
    </row>
    <row r="24" spans="1:29" ht="13.5">
      <c r="A24" s="5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29" ht="13.5">
      <c r="A25" s="52"/>
      <c r="B25" s="127" t="s">
        <v>50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97"/>
      <c r="V25" s="97"/>
      <c r="W25" s="97"/>
      <c r="X25" s="97"/>
      <c r="Y25" s="97"/>
      <c r="Z25" s="97"/>
      <c r="AA25" s="97"/>
      <c r="AB25" s="97"/>
      <c r="AC25" s="97"/>
    </row>
    <row r="26" spans="1:29" ht="12.75">
      <c r="A26" s="5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</row>
    <row r="27" spans="1:29" ht="12.75">
      <c r="A27" s="51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</row>
    <row r="28" spans="1:29" ht="12.75">
      <c r="A28" s="5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29" ht="12.75">
      <c r="A29" s="51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ht="12.75">
      <c r="A30" s="51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ht="12.75">
      <c r="A31" s="51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ht="12.75">
      <c r="A32" s="51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1:29" ht="12.75">
      <c r="A33" s="5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12.75">
      <c r="A34" s="5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ht="12.75">
      <c r="A35" s="5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2.75">
      <c r="A36" s="5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2.75">
      <c r="A37" s="51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2.75">
      <c r="A38" s="5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2.75">
      <c r="A39" s="5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25:T25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592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571</v>
      </c>
      <c r="B9" s="78" t="s">
        <v>58</v>
      </c>
      <c r="C9" s="79" t="s">
        <v>59</v>
      </c>
      <c r="D9" s="80">
        <v>1786808000</v>
      </c>
      <c r="E9" s="81">
        <v>61654000</v>
      </c>
      <c r="F9" s="81">
        <v>425663000</v>
      </c>
      <c r="G9" s="81">
        <v>357092000</v>
      </c>
      <c r="H9" s="81">
        <v>298215000</v>
      </c>
      <c r="I9" s="81">
        <v>95028000</v>
      </c>
      <c r="J9" s="81">
        <v>0</v>
      </c>
      <c r="K9" s="81">
        <v>62347000</v>
      </c>
      <c r="L9" s="81">
        <v>9900000</v>
      </c>
      <c r="M9" s="81">
        <v>375270000</v>
      </c>
      <c r="N9" s="81">
        <v>2250000</v>
      </c>
      <c r="O9" s="81">
        <v>19638000</v>
      </c>
      <c r="P9" s="81">
        <v>725326000</v>
      </c>
      <c r="Q9" s="81">
        <v>0</v>
      </c>
      <c r="R9" s="81">
        <v>77409000</v>
      </c>
      <c r="S9" s="81">
        <v>55300000</v>
      </c>
      <c r="T9" s="81">
        <v>48986000</v>
      </c>
      <c r="U9" s="81">
        <v>155225000</v>
      </c>
      <c r="V9" s="81">
        <v>233753000</v>
      </c>
      <c r="W9" s="81">
        <v>2905000</v>
      </c>
      <c r="X9" s="81">
        <v>0</v>
      </c>
      <c r="Y9" s="82">
        <v>4792769000</v>
      </c>
      <c r="Z9" s="80">
        <v>3528323000</v>
      </c>
      <c r="AA9" s="81">
        <v>1023498000</v>
      </c>
      <c r="AB9" s="81">
        <v>240948000</v>
      </c>
      <c r="AC9" s="83">
        <v>4792769000</v>
      </c>
    </row>
    <row r="10" spans="1:29" ht="12.75">
      <c r="A10" s="49"/>
      <c r="B10" s="84" t="s">
        <v>572</v>
      </c>
      <c r="C10" s="85"/>
      <c r="D10" s="86">
        <f aca="true" t="shared" si="0" ref="D10:AC10">D9</f>
        <v>1786808000</v>
      </c>
      <c r="E10" s="87">
        <f t="shared" si="0"/>
        <v>61654000</v>
      </c>
      <c r="F10" s="87">
        <f t="shared" si="0"/>
        <v>425663000</v>
      </c>
      <c r="G10" s="87">
        <f t="shared" si="0"/>
        <v>357092000</v>
      </c>
      <c r="H10" s="87">
        <f t="shared" si="0"/>
        <v>298215000</v>
      </c>
      <c r="I10" s="87">
        <f t="shared" si="0"/>
        <v>95028000</v>
      </c>
      <c r="J10" s="87">
        <f t="shared" si="0"/>
        <v>0</v>
      </c>
      <c r="K10" s="87">
        <f t="shared" si="0"/>
        <v>62347000</v>
      </c>
      <c r="L10" s="87">
        <f t="shared" si="0"/>
        <v>9900000</v>
      </c>
      <c r="M10" s="87">
        <f t="shared" si="0"/>
        <v>375270000</v>
      </c>
      <c r="N10" s="87">
        <f t="shared" si="0"/>
        <v>2250000</v>
      </c>
      <c r="O10" s="87">
        <f t="shared" si="0"/>
        <v>19638000</v>
      </c>
      <c r="P10" s="87">
        <f t="shared" si="0"/>
        <v>725326000</v>
      </c>
      <c r="Q10" s="87">
        <f t="shared" si="0"/>
        <v>0</v>
      </c>
      <c r="R10" s="87">
        <f t="shared" si="0"/>
        <v>77409000</v>
      </c>
      <c r="S10" s="87">
        <f t="shared" si="0"/>
        <v>55300000</v>
      </c>
      <c r="T10" s="87">
        <f t="shared" si="0"/>
        <v>48986000</v>
      </c>
      <c r="U10" s="87">
        <f t="shared" si="0"/>
        <v>155225000</v>
      </c>
      <c r="V10" s="87">
        <f t="shared" si="0"/>
        <v>233753000</v>
      </c>
      <c r="W10" s="87">
        <f t="shared" si="0"/>
        <v>2905000</v>
      </c>
      <c r="X10" s="87">
        <f t="shared" si="0"/>
        <v>0</v>
      </c>
      <c r="Y10" s="88">
        <f t="shared" si="0"/>
        <v>4792769000</v>
      </c>
      <c r="Z10" s="86">
        <f t="shared" si="0"/>
        <v>3528323000</v>
      </c>
      <c r="AA10" s="87">
        <f t="shared" si="0"/>
        <v>1023498000</v>
      </c>
      <c r="AB10" s="87">
        <f t="shared" si="0"/>
        <v>240948000</v>
      </c>
      <c r="AC10" s="89">
        <f t="shared" si="0"/>
        <v>4792769000</v>
      </c>
    </row>
    <row r="11" spans="1:29" ht="13.5">
      <c r="A11" s="48" t="s">
        <v>573</v>
      </c>
      <c r="B11" s="78" t="s">
        <v>213</v>
      </c>
      <c r="C11" s="79" t="s">
        <v>214</v>
      </c>
      <c r="D11" s="80">
        <v>20665979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11783193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2">
        <v>32449172</v>
      </c>
      <c r="Z11" s="80">
        <v>24623088</v>
      </c>
      <c r="AA11" s="81">
        <v>0</v>
      </c>
      <c r="AB11" s="81">
        <v>7826084</v>
      </c>
      <c r="AC11" s="83">
        <v>32449172</v>
      </c>
    </row>
    <row r="12" spans="1:29" ht="13.5">
      <c r="A12" s="48" t="s">
        <v>573</v>
      </c>
      <c r="B12" s="78" t="s">
        <v>215</v>
      </c>
      <c r="C12" s="79" t="s">
        <v>216</v>
      </c>
      <c r="D12" s="80">
        <v>62743223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24019431</v>
      </c>
      <c r="N12" s="81">
        <v>0</v>
      </c>
      <c r="O12" s="81">
        <v>0</v>
      </c>
      <c r="P12" s="81">
        <v>3570000</v>
      </c>
      <c r="Q12" s="81">
        <v>0</v>
      </c>
      <c r="R12" s="81">
        <v>500000</v>
      </c>
      <c r="S12" s="81">
        <v>1080000</v>
      </c>
      <c r="T12" s="81">
        <v>750000</v>
      </c>
      <c r="U12" s="81">
        <v>2540000</v>
      </c>
      <c r="V12" s="81">
        <v>6450000</v>
      </c>
      <c r="W12" s="81">
        <v>4000000</v>
      </c>
      <c r="X12" s="81">
        <v>0</v>
      </c>
      <c r="Y12" s="82">
        <v>105652654</v>
      </c>
      <c r="Z12" s="80">
        <v>33867000</v>
      </c>
      <c r="AA12" s="81">
        <v>0</v>
      </c>
      <c r="AB12" s="81">
        <v>71785654</v>
      </c>
      <c r="AC12" s="83">
        <v>105652654</v>
      </c>
    </row>
    <row r="13" spans="1:29" ht="13.5">
      <c r="A13" s="48" t="s">
        <v>573</v>
      </c>
      <c r="B13" s="78" t="s">
        <v>217</v>
      </c>
      <c r="C13" s="79" t="s">
        <v>218</v>
      </c>
      <c r="D13" s="80">
        <v>16845684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22107972</v>
      </c>
      <c r="N13" s="81">
        <v>0</v>
      </c>
      <c r="O13" s="81">
        <v>0</v>
      </c>
      <c r="P13" s="81">
        <v>6627108</v>
      </c>
      <c r="Q13" s="81">
        <v>0</v>
      </c>
      <c r="R13" s="81">
        <v>1410000</v>
      </c>
      <c r="S13" s="81">
        <v>500004</v>
      </c>
      <c r="T13" s="81">
        <v>3120000</v>
      </c>
      <c r="U13" s="81">
        <v>5165004</v>
      </c>
      <c r="V13" s="81">
        <v>450000</v>
      </c>
      <c r="W13" s="81">
        <v>0</v>
      </c>
      <c r="X13" s="81">
        <v>0</v>
      </c>
      <c r="Y13" s="82">
        <v>56225772</v>
      </c>
      <c r="Z13" s="80">
        <v>22046652</v>
      </c>
      <c r="AA13" s="81">
        <v>0</v>
      </c>
      <c r="AB13" s="81">
        <v>34179120</v>
      </c>
      <c r="AC13" s="83">
        <v>56225772</v>
      </c>
    </row>
    <row r="14" spans="1:29" ht="13.5">
      <c r="A14" s="48" t="s">
        <v>573</v>
      </c>
      <c r="B14" s="78" t="s">
        <v>219</v>
      </c>
      <c r="C14" s="79" t="s">
        <v>220</v>
      </c>
      <c r="D14" s="80">
        <v>42124989</v>
      </c>
      <c r="E14" s="81">
        <v>3825014</v>
      </c>
      <c r="F14" s="81">
        <v>15220003</v>
      </c>
      <c r="G14" s="81">
        <v>0</v>
      </c>
      <c r="H14" s="81">
        <v>0</v>
      </c>
      <c r="I14" s="81">
        <v>0</v>
      </c>
      <c r="J14" s="81">
        <v>0</v>
      </c>
      <c r="K14" s="81">
        <v>700000</v>
      </c>
      <c r="L14" s="81">
        <v>0</v>
      </c>
      <c r="M14" s="81">
        <v>17606021</v>
      </c>
      <c r="N14" s="81">
        <v>0</v>
      </c>
      <c r="O14" s="81">
        <v>0</v>
      </c>
      <c r="P14" s="81">
        <v>15365891</v>
      </c>
      <c r="Q14" s="81">
        <v>0</v>
      </c>
      <c r="R14" s="81">
        <v>436503</v>
      </c>
      <c r="S14" s="81">
        <v>600010</v>
      </c>
      <c r="T14" s="81">
        <v>1</v>
      </c>
      <c r="U14" s="81">
        <v>2751605</v>
      </c>
      <c r="V14" s="81">
        <v>0</v>
      </c>
      <c r="W14" s="81">
        <v>0</v>
      </c>
      <c r="X14" s="81">
        <v>0</v>
      </c>
      <c r="Y14" s="82">
        <v>98630037</v>
      </c>
      <c r="Z14" s="80">
        <v>80511915</v>
      </c>
      <c r="AA14" s="81">
        <v>3000000</v>
      </c>
      <c r="AB14" s="81">
        <v>9715017</v>
      </c>
      <c r="AC14" s="83">
        <v>93226932</v>
      </c>
    </row>
    <row r="15" spans="1:29" ht="13.5">
      <c r="A15" s="48" t="s">
        <v>574</v>
      </c>
      <c r="B15" s="78" t="s">
        <v>504</v>
      </c>
      <c r="C15" s="79" t="s">
        <v>505</v>
      </c>
      <c r="D15" s="80">
        <v>0</v>
      </c>
      <c r="E15" s="81">
        <v>0</v>
      </c>
      <c r="F15" s="81">
        <v>0</v>
      </c>
      <c r="G15" s="81">
        <v>145969021</v>
      </c>
      <c r="H15" s="81">
        <v>46848970</v>
      </c>
      <c r="I15" s="81">
        <v>0</v>
      </c>
      <c r="J15" s="81">
        <v>0</v>
      </c>
      <c r="K15" s="81">
        <v>0</v>
      </c>
      <c r="L15" s="81">
        <v>1800000</v>
      </c>
      <c r="M15" s="81">
        <v>0</v>
      </c>
      <c r="N15" s="81">
        <v>0</v>
      </c>
      <c r="O15" s="81">
        <v>0</v>
      </c>
      <c r="P15" s="81">
        <v>22000000</v>
      </c>
      <c r="Q15" s="81">
        <v>0</v>
      </c>
      <c r="R15" s="81">
        <v>0</v>
      </c>
      <c r="S15" s="81">
        <v>43075000</v>
      </c>
      <c r="T15" s="81">
        <v>0</v>
      </c>
      <c r="U15" s="81">
        <v>13000000</v>
      </c>
      <c r="V15" s="81">
        <v>5000000</v>
      </c>
      <c r="W15" s="81">
        <v>0</v>
      </c>
      <c r="X15" s="81">
        <v>0</v>
      </c>
      <c r="Y15" s="82">
        <v>277692991</v>
      </c>
      <c r="Z15" s="80">
        <v>230362991</v>
      </c>
      <c r="AA15" s="81">
        <v>0</v>
      </c>
      <c r="AB15" s="81">
        <v>44330000</v>
      </c>
      <c r="AC15" s="83">
        <v>274692991</v>
      </c>
    </row>
    <row r="16" spans="1:29" ht="12.75">
      <c r="A16" s="49"/>
      <c r="B16" s="84" t="s">
        <v>593</v>
      </c>
      <c r="C16" s="85"/>
      <c r="D16" s="86">
        <f aca="true" t="shared" si="1" ref="D16:AC16">SUM(D11:D15)</f>
        <v>142379875</v>
      </c>
      <c r="E16" s="87">
        <f t="shared" si="1"/>
        <v>3825014</v>
      </c>
      <c r="F16" s="87">
        <f t="shared" si="1"/>
        <v>15220003</v>
      </c>
      <c r="G16" s="87">
        <f t="shared" si="1"/>
        <v>145969021</v>
      </c>
      <c r="H16" s="87">
        <f t="shared" si="1"/>
        <v>46848970</v>
      </c>
      <c r="I16" s="87">
        <f t="shared" si="1"/>
        <v>0</v>
      </c>
      <c r="J16" s="87">
        <f t="shared" si="1"/>
        <v>0</v>
      </c>
      <c r="K16" s="87">
        <f t="shared" si="1"/>
        <v>700000</v>
      </c>
      <c r="L16" s="87">
        <f t="shared" si="1"/>
        <v>1800000</v>
      </c>
      <c r="M16" s="87">
        <f t="shared" si="1"/>
        <v>75516617</v>
      </c>
      <c r="N16" s="87">
        <f t="shared" si="1"/>
        <v>0</v>
      </c>
      <c r="O16" s="87">
        <f t="shared" si="1"/>
        <v>0</v>
      </c>
      <c r="P16" s="87">
        <f t="shared" si="1"/>
        <v>47562999</v>
      </c>
      <c r="Q16" s="87">
        <f t="shared" si="1"/>
        <v>0</v>
      </c>
      <c r="R16" s="87">
        <f t="shared" si="1"/>
        <v>2346503</v>
      </c>
      <c r="S16" s="87">
        <f t="shared" si="1"/>
        <v>45255014</v>
      </c>
      <c r="T16" s="87">
        <f t="shared" si="1"/>
        <v>3870001</v>
      </c>
      <c r="U16" s="87">
        <f t="shared" si="1"/>
        <v>23456609</v>
      </c>
      <c r="V16" s="87">
        <f t="shared" si="1"/>
        <v>11900000</v>
      </c>
      <c r="W16" s="87">
        <f t="shared" si="1"/>
        <v>4000000</v>
      </c>
      <c r="X16" s="87">
        <f t="shared" si="1"/>
        <v>0</v>
      </c>
      <c r="Y16" s="88">
        <f t="shared" si="1"/>
        <v>570650626</v>
      </c>
      <c r="Z16" s="86">
        <f t="shared" si="1"/>
        <v>391411646</v>
      </c>
      <c r="AA16" s="87">
        <f t="shared" si="1"/>
        <v>3000000</v>
      </c>
      <c r="AB16" s="87">
        <f t="shared" si="1"/>
        <v>167835875</v>
      </c>
      <c r="AC16" s="89">
        <f t="shared" si="1"/>
        <v>562247521</v>
      </c>
    </row>
    <row r="17" spans="1:29" ht="13.5">
      <c r="A17" s="48" t="s">
        <v>573</v>
      </c>
      <c r="B17" s="78" t="s">
        <v>221</v>
      </c>
      <c r="C17" s="79" t="s">
        <v>222</v>
      </c>
      <c r="D17" s="80">
        <v>24028000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2400000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26428000</v>
      </c>
      <c r="Z17" s="80">
        <v>25828000</v>
      </c>
      <c r="AA17" s="81">
        <v>0</v>
      </c>
      <c r="AB17" s="81">
        <v>0</v>
      </c>
      <c r="AC17" s="83">
        <v>25828000</v>
      </c>
    </row>
    <row r="18" spans="1:29" ht="13.5">
      <c r="A18" s="48" t="s">
        <v>573</v>
      </c>
      <c r="B18" s="78" t="s">
        <v>223</v>
      </c>
      <c r="C18" s="79" t="s">
        <v>224</v>
      </c>
      <c r="D18" s="80">
        <v>15921600</v>
      </c>
      <c r="E18" s="81">
        <v>0</v>
      </c>
      <c r="F18" s="81">
        <v>1752811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5841950</v>
      </c>
      <c r="N18" s="81">
        <v>0</v>
      </c>
      <c r="O18" s="81">
        <v>4000000</v>
      </c>
      <c r="P18" s="81">
        <v>0</v>
      </c>
      <c r="Q18" s="81">
        <v>0</v>
      </c>
      <c r="R18" s="81">
        <v>0</v>
      </c>
      <c r="S18" s="81">
        <v>0</v>
      </c>
      <c r="T18" s="81">
        <v>1508017</v>
      </c>
      <c r="U18" s="81">
        <v>0</v>
      </c>
      <c r="V18" s="81">
        <v>0</v>
      </c>
      <c r="W18" s="81">
        <v>0</v>
      </c>
      <c r="X18" s="81">
        <v>0</v>
      </c>
      <c r="Y18" s="82">
        <v>29024378</v>
      </c>
      <c r="Z18" s="80">
        <v>21763550</v>
      </c>
      <c r="AA18" s="81">
        <v>0</v>
      </c>
      <c r="AB18" s="81">
        <v>7260828</v>
      </c>
      <c r="AC18" s="83">
        <v>29024378</v>
      </c>
    </row>
    <row r="19" spans="1:29" ht="13.5">
      <c r="A19" s="48" t="s">
        <v>573</v>
      </c>
      <c r="B19" s="78" t="s">
        <v>225</v>
      </c>
      <c r="C19" s="79" t="s">
        <v>226</v>
      </c>
      <c r="D19" s="80">
        <v>10592150</v>
      </c>
      <c r="E19" s="81">
        <v>0</v>
      </c>
      <c r="F19" s="81">
        <v>5060000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789801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16441951</v>
      </c>
      <c r="Z19" s="80">
        <v>15971341</v>
      </c>
      <c r="AA19" s="81">
        <v>0</v>
      </c>
      <c r="AB19" s="81">
        <v>0</v>
      </c>
      <c r="AC19" s="83">
        <v>15971341</v>
      </c>
    </row>
    <row r="20" spans="1:29" ht="13.5">
      <c r="A20" s="48" t="s">
        <v>573</v>
      </c>
      <c r="B20" s="78" t="s">
        <v>227</v>
      </c>
      <c r="C20" s="79" t="s">
        <v>228</v>
      </c>
      <c r="D20" s="80">
        <v>5451000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3980500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645600</v>
      </c>
      <c r="T20" s="81">
        <v>271000</v>
      </c>
      <c r="U20" s="81">
        <v>0</v>
      </c>
      <c r="V20" s="81">
        <v>1710000</v>
      </c>
      <c r="W20" s="81">
        <v>0</v>
      </c>
      <c r="X20" s="81">
        <v>0</v>
      </c>
      <c r="Y20" s="82">
        <v>12058100</v>
      </c>
      <c r="Z20" s="80">
        <v>11538100</v>
      </c>
      <c r="AA20" s="81">
        <v>0</v>
      </c>
      <c r="AB20" s="81">
        <v>440000</v>
      </c>
      <c r="AC20" s="83">
        <v>11978100</v>
      </c>
    </row>
    <row r="21" spans="1:29" ht="13.5">
      <c r="A21" s="48" t="s">
        <v>573</v>
      </c>
      <c r="B21" s="78" t="s">
        <v>75</v>
      </c>
      <c r="C21" s="79" t="s">
        <v>76</v>
      </c>
      <c r="D21" s="80">
        <v>90200000</v>
      </c>
      <c r="E21" s="81">
        <v>0</v>
      </c>
      <c r="F21" s="81">
        <v>6500000</v>
      </c>
      <c r="G21" s="81">
        <v>71755000</v>
      </c>
      <c r="H21" s="81">
        <v>63026932</v>
      </c>
      <c r="I21" s="81">
        <v>16812425</v>
      </c>
      <c r="J21" s="81">
        <v>0</v>
      </c>
      <c r="K21" s="81">
        <v>0</v>
      </c>
      <c r="L21" s="81">
        <v>0</v>
      </c>
      <c r="M21" s="81">
        <v>37986000</v>
      </c>
      <c r="N21" s="81">
        <v>0</v>
      </c>
      <c r="O21" s="81">
        <v>0</v>
      </c>
      <c r="P21" s="81">
        <v>259111215</v>
      </c>
      <c r="Q21" s="81">
        <v>0</v>
      </c>
      <c r="R21" s="81">
        <v>11500000</v>
      </c>
      <c r="S21" s="81">
        <v>2000000</v>
      </c>
      <c r="T21" s="81">
        <v>3000000</v>
      </c>
      <c r="U21" s="81">
        <v>5500000</v>
      </c>
      <c r="V21" s="81">
        <v>13500000</v>
      </c>
      <c r="W21" s="81">
        <v>0</v>
      </c>
      <c r="X21" s="81">
        <v>0</v>
      </c>
      <c r="Y21" s="82">
        <v>580891572</v>
      </c>
      <c r="Z21" s="80">
        <v>525641572</v>
      </c>
      <c r="AA21" s="81">
        <v>0</v>
      </c>
      <c r="AB21" s="81">
        <v>55250000</v>
      </c>
      <c r="AC21" s="83">
        <v>580891572</v>
      </c>
    </row>
    <row r="22" spans="1:29" ht="13.5">
      <c r="A22" s="48" t="s">
        <v>573</v>
      </c>
      <c r="B22" s="78" t="s">
        <v>229</v>
      </c>
      <c r="C22" s="79" t="s">
        <v>230</v>
      </c>
      <c r="D22" s="80">
        <v>6231876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12764124</v>
      </c>
      <c r="N22" s="81">
        <v>0</v>
      </c>
      <c r="O22" s="81">
        <v>0</v>
      </c>
      <c r="P22" s="81">
        <v>6000000</v>
      </c>
      <c r="Q22" s="81">
        <v>0</v>
      </c>
      <c r="R22" s="81">
        <v>0</v>
      </c>
      <c r="S22" s="81">
        <v>300000</v>
      </c>
      <c r="T22" s="81">
        <v>400000</v>
      </c>
      <c r="U22" s="81">
        <v>0</v>
      </c>
      <c r="V22" s="81">
        <v>0</v>
      </c>
      <c r="W22" s="81">
        <v>0</v>
      </c>
      <c r="X22" s="81">
        <v>0</v>
      </c>
      <c r="Y22" s="82">
        <v>25696000</v>
      </c>
      <c r="Z22" s="80">
        <v>15996000</v>
      </c>
      <c r="AA22" s="81">
        <v>0</v>
      </c>
      <c r="AB22" s="81">
        <v>9700000</v>
      </c>
      <c r="AC22" s="83">
        <v>25696000</v>
      </c>
    </row>
    <row r="23" spans="1:29" ht="13.5">
      <c r="A23" s="48" t="s">
        <v>573</v>
      </c>
      <c r="B23" s="78" t="s">
        <v>231</v>
      </c>
      <c r="C23" s="79" t="s">
        <v>232</v>
      </c>
      <c r="D23" s="80">
        <v>21676004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9594503</v>
      </c>
      <c r="N23" s="81">
        <v>0</v>
      </c>
      <c r="O23" s="81">
        <v>0</v>
      </c>
      <c r="P23" s="81">
        <v>386267</v>
      </c>
      <c r="Q23" s="81">
        <v>0</v>
      </c>
      <c r="R23" s="81">
        <v>0</v>
      </c>
      <c r="S23" s="81">
        <v>445008</v>
      </c>
      <c r="T23" s="81">
        <v>571524</v>
      </c>
      <c r="U23" s="81">
        <v>967000</v>
      </c>
      <c r="V23" s="81">
        <v>0</v>
      </c>
      <c r="W23" s="81">
        <v>0</v>
      </c>
      <c r="X23" s="81">
        <v>0</v>
      </c>
      <c r="Y23" s="82">
        <v>33640306</v>
      </c>
      <c r="Z23" s="80">
        <v>25794031</v>
      </c>
      <c r="AA23" s="81">
        <v>0</v>
      </c>
      <c r="AB23" s="81">
        <v>7776275</v>
      </c>
      <c r="AC23" s="83">
        <v>33570306</v>
      </c>
    </row>
    <row r="24" spans="1:29" ht="13.5">
      <c r="A24" s="48" t="s">
        <v>574</v>
      </c>
      <c r="B24" s="78" t="s">
        <v>506</v>
      </c>
      <c r="C24" s="79" t="s">
        <v>507</v>
      </c>
      <c r="D24" s="80">
        <v>0</v>
      </c>
      <c r="E24" s="81">
        <v>0</v>
      </c>
      <c r="F24" s="81">
        <v>0</v>
      </c>
      <c r="G24" s="81">
        <v>175245000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2">
        <v>175245000</v>
      </c>
      <c r="Z24" s="80">
        <v>175245000</v>
      </c>
      <c r="AA24" s="81">
        <v>0</v>
      </c>
      <c r="AB24" s="81">
        <v>0</v>
      </c>
      <c r="AC24" s="83">
        <v>175245000</v>
      </c>
    </row>
    <row r="25" spans="1:29" ht="12.75">
      <c r="A25" s="49"/>
      <c r="B25" s="84" t="s">
        <v>594</v>
      </c>
      <c r="C25" s="85"/>
      <c r="D25" s="86">
        <f aca="true" t="shared" si="2" ref="D25:AC25">SUM(D17:D24)</f>
        <v>174100630</v>
      </c>
      <c r="E25" s="87">
        <f t="shared" si="2"/>
        <v>0</v>
      </c>
      <c r="F25" s="87">
        <f t="shared" si="2"/>
        <v>13312811</v>
      </c>
      <c r="G25" s="87">
        <f t="shared" si="2"/>
        <v>247000000</v>
      </c>
      <c r="H25" s="87">
        <f t="shared" si="2"/>
        <v>63026932</v>
      </c>
      <c r="I25" s="87">
        <f t="shared" si="2"/>
        <v>16812425</v>
      </c>
      <c r="J25" s="87">
        <f t="shared" si="2"/>
        <v>0</v>
      </c>
      <c r="K25" s="87">
        <f t="shared" si="2"/>
        <v>0</v>
      </c>
      <c r="L25" s="87">
        <f t="shared" si="2"/>
        <v>0</v>
      </c>
      <c r="M25" s="87">
        <f t="shared" si="2"/>
        <v>73356878</v>
      </c>
      <c r="N25" s="87">
        <f t="shared" si="2"/>
        <v>0</v>
      </c>
      <c r="O25" s="87">
        <f t="shared" si="2"/>
        <v>4000000</v>
      </c>
      <c r="P25" s="87">
        <f t="shared" si="2"/>
        <v>265497482</v>
      </c>
      <c r="Q25" s="87">
        <f t="shared" si="2"/>
        <v>0</v>
      </c>
      <c r="R25" s="87">
        <f t="shared" si="2"/>
        <v>11500000</v>
      </c>
      <c r="S25" s="87">
        <f t="shared" si="2"/>
        <v>3390608</v>
      </c>
      <c r="T25" s="87">
        <f t="shared" si="2"/>
        <v>5750541</v>
      </c>
      <c r="U25" s="87">
        <f t="shared" si="2"/>
        <v>6467000</v>
      </c>
      <c r="V25" s="87">
        <f t="shared" si="2"/>
        <v>15210000</v>
      </c>
      <c r="W25" s="87">
        <f t="shared" si="2"/>
        <v>0</v>
      </c>
      <c r="X25" s="87">
        <f t="shared" si="2"/>
        <v>0</v>
      </c>
      <c r="Y25" s="88">
        <f t="shared" si="2"/>
        <v>899425307</v>
      </c>
      <c r="Z25" s="86">
        <f t="shared" si="2"/>
        <v>817777594</v>
      </c>
      <c r="AA25" s="87">
        <f t="shared" si="2"/>
        <v>0</v>
      </c>
      <c r="AB25" s="87">
        <f t="shared" si="2"/>
        <v>80427103</v>
      </c>
      <c r="AC25" s="89">
        <f t="shared" si="2"/>
        <v>898204697</v>
      </c>
    </row>
    <row r="26" spans="1:29" ht="13.5">
      <c r="A26" s="48" t="s">
        <v>573</v>
      </c>
      <c r="B26" s="78" t="s">
        <v>233</v>
      </c>
      <c r="C26" s="79" t="s">
        <v>234</v>
      </c>
      <c r="D26" s="80">
        <v>28136000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10100000</v>
      </c>
      <c r="N26" s="81">
        <v>0</v>
      </c>
      <c r="O26" s="81">
        <v>0</v>
      </c>
      <c r="P26" s="81">
        <v>0</v>
      </c>
      <c r="Q26" s="81">
        <v>0</v>
      </c>
      <c r="R26" s="81">
        <v>200000</v>
      </c>
      <c r="S26" s="81">
        <v>150000</v>
      </c>
      <c r="T26" s="81">
        <v>780000</v>
      </c>
      <c r="U26" s="81">
        <v>1230000</v>
      </c>
      <c r="V26" s="81">
        <v>250000</v>
      </c>
      <c r="W26" s="81">
        <v>0</v>
      </c>
      <c r="X26" s="81">
        <v>0</v>
      </c>
      <c r="Y26" s="82">
        <v>40846000</v>
      </c>
      <c r="Z26" s="80">
        <v>38136000</v>
      </c>
      <c r="AA26" s="81">
        <v>0</v>
      </c>
      <c r="AB26" s="81">
        <v>2260000</v>
      </c>
      <c r="AC26" s="83">
        <v>40396000</v>
      </c>
    </row>
    <row r="27" spans="1:29" ht="13.5">
      <c r="A27" s="48" t="s">
        <v>573</v>
      </c>
      <c r="B27" s="78" t="s">
        <v>235</v>
      </c>
      <c r="C27" s="79" t="s">
        <v>236</v>
      </c>
      <c r="D27" s="80">
        <v>25176554</v>
      </c>
      <c r="E27" s="81">
        <v>0</v>
      </c>
      <c r="F27" s="81">
        <v>3766995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14381451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4800000</v>
      </c>
      <c r="U27" s="81">
        <v>0</v>
      </c>
      <c r="V27" s="81">
        <v>0</v>
      </c>
      <c r="W27" s="81">
        <v>0</v>
      </c>
      <c r="X27" s="81">
        <v>0</v>
      </c>
      <c r="Y27" s="82">
        <v>48125000</v>
      </c>
      <c r="Z27" s="80">
        <v>43425000</v>
      </c>
      <c r="AA27" s="81">
        <v>0</v>
      </c>
      <c r="AB27" s="81">
        <v>4700000</v>
      </c>
      <c r="AC27" s="83">
        <v>48125000</v>
      </c>
    </row>
    <row r="28" spans="1:29" ht="13.5">
      <c r="A28" s="48" t="s">
        <v>573</v>
      </c>
      <c r="B28" s="78" t="s">
        <v>237</v>
      </c>
      <c r="C28" s="79" t="s">
        <v>238</v>
      </c>
      <c r="D28" s="80">
        <v>38500008</v>
      </c>
      <c r="E28" s="81">
        <v>0</v>
      </c>
      <c r="F28" s="81">
        <v>13387560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16574004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299988</v>
      </c>
      <c r="T28" s="81">
        <v>1639968</v>
      </c>
      <c r="U28" s="81">
        <v>5899992</v>
      </c>
      <c r="V28" s="81">
        <v>0</v>
      </c>
      <c r="W28" s="81">
        <v>0</v>
      </c>
      <c r="X28" s="81">
        <v>0</v>
      </c>
      <c r="Y28" s="82">
        <v>76301520</v>
      </c>
      <c r="Z28" s="80">
        <v>62214012</v>
      </c>
      <c r="AA28" s="81">
        <v>0</v>
      </c>
      <c r="AB28" s="81">
        <v>14087508</v>
      </c>
      <c r="AC28" s="83">
        <v>76301520</v>
      </c>
    </row>
    <row r="29" spans="1:29" ht="13.5">
      <c r="A29" s="48" t="s">
        <v>574</v>
      </c>
      <c r="B29" s="78" t="s">
        <v>508</v>
      </c>
      <c r="C29" s="79" t="s">
        <v>509</v>
      </c>
      <c r="D29" s="80">
        <v>0</v>
      </c>
      <c r="E29" s="81">
        <v>0</v>
      </c>
      <c r="F29" s="81">
        <v>0</v>
      </c>
      <c r="G29" s="81">
        <v>243759000</v>
      </c>
      <c r="H29" s="81">
        <v>45800000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2">
        <v>289559000</v>
      </c>
      <c r="Z29" s="80">
        <v>244759000</v>
      </c>
      <c r="AA29" s="81">
        <v>0</v>
      </c>
      <c r="AB29" s="81">
        <v>0</v>
      </c>
      <c r="AC29" s="83">
        <v>244759000</v>
      </c>
    </row>
    <row r="30" spans="1:29" ht="12.75">
      <c r="A30" s="49"/>
      <c r="B30" s="84" t="s">
        <v>595</v>
      </c>
      <c r="C30" s="85"/>
      <c r="D30" s="86">
        <f aca="true" t="shared" si="3" ref="D30:AC30">SUM(D26:D29)</f>
        <v>91812562</v>
      </c>
      <c r="E30" s="87">
        <f t="shared" si="3"/>
        <v>0</v>
      </c>
      <c r="F30" s="87">
        <f t="shared" si="3"/>
        <v>17154555</v>
      </c>
      <c r="G30" s="87">
        <f t="shared" si="3"/>
        <v>243759000</v>
      </c>
      <c r="H30" s="87">
        <f t="shared" si="3"/>
        <v>45800000</v>
      </c>
      <c r="I30" s="87">
        <f t="shared" si="3"/>
        <v>0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41055455</v>
      </c>
      <c r="N30" s="87">
        <f t="shared" si="3"/>
        <v>0</v>
      </c>
      <c r="O30" s="87">
        <f t="shared" si="3"/>
        <v>0</v>
      </c>
      <c r="P30" s="87">
        <f t="shared" si="3"/>
        <v>0</v>
      </c>
      <c r="Q30" s="87">
        <f t="shared" si="3"/>
        <v>0</v>
      </c>
      <c r="R30" s="87">
        <f t="shared" si="3"/>
        <v>200000</v>
      </c>
      <c r="S30" s="87">
        <f t="shared" si="3"/>
        <v>449988</v>
      </c>
      <c r="T30" s="87">
        <f t="shared" si="3"/>
        <v>7219968</v>
      </c>
      <c r="U30" s="87">
        <f t="shared" si="3"/>
        <v>7129992</v>
      </c>
      <c r="V30" s="87">
        <f t="shared" si="3"/>
        <v>250000</v>
      </c>
      <c r="W30" s="87">
        <f t="shared" si="3"/>
        <v>0</v>
      </c>
      <c r="X30" s="87">
        <f t="shared" si="3"/>
        <v>0</v>
      </c>
      <c r="Y30" s="88">
        <f t="shared" si="3"/>
        <v>454831520</v>
      </c>
      <c r="Z30" s="86">
        <f t="shared" si="3"/>
        <v>388534012</v>
      </c>
      <c r="AA30" s="87">
        <f t="shared" si="3"/>
        <v>0</v>
      </c>
      <c r="AB30" s="87">
        <f t="shared" si="3"/>
        <v>21047508</v>
      </c>
      <c r="AC30" s="89">
        <f t="shared" si="3"/>
        <v>409581520</v>
      </c>
    </row>
    <row r="31" spans="1:29" ht="13.5">
      <c r="A31" s="48" t="s">
        <v>573</v>
      </c>
      <c r="B31" s="78" t="s">
        <v>239</v>
      </c>
      <c r="C31" s="79" t="s">
        <v>240</v>
      </c>
      <c r="D31" s="80">
        <v>14029139</v>
      </c>
      <c r="E31" s="81">
        <v>0</v>
      </c>
      <c r="F31" s="81">
        <v>6302861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700000</v>
      </c>
      <c r="N31" s="81">
        <v>0</v>
      </c>
      <c r="O31" s="81">
        <v>0</v>
      </c>
      <c r="P31" s="81">
        <v>10000</v>
      </c>
      <c r="Q31" s="81">
        <v>0</v>
      </c>
      <c r="R31" s="81">
        <v>0</v>
      </c>
      <c r="S31" s="81">
        <v>705000</v>
      </c>
      <c r="T31" s="81">
        <v>416000</v>
      </c>
      <c r="U31" s="81">
        <v>3954000</v>
      </c>
      <c r="V31" s="81">
        <v>2214394</v>
      </c>
      <c r="W31" s="81">
        <v>0</v>
      </c>
      <c r="X31" s="81">
        <v>0</v>
      </c>
      <c r="Y31" s="82">
        <v>28331394</v>
      </c>
      <c r="Z31" s="80">
        <v>18737000</v>
      </c>
      <c r="AA31" s="81">
        <v>0</v>
      </c>
      <c r="AB31" s="81">
        <v>9594394</v>
      </c>
      <c r="AC31" s="83">
        <v>28331394</v>
      </c>
    </row>
    <row r="32" spans="1:29" ht="13.5">
      <c r="A32" s="48" t="s">
        <v>573</v>
      </c>
      <c r="B32" s="78" t="s">
        <v>241</v>
      </c>
      <c r="C32" s="79" t="s">
        <v>242</v>
      </c>
      <c r="D32" s="80">
        <v>25505129</v>
      </c>
      <c r="E32" s="81">
        <v>16086958</v>
      </c>
      <c r="F32" s="81">
        <v>7695653</v>
      </c>
      <c r="G32" s="81">
        <v>391304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39214966</v>
      </c>
      <c r="N32" s="81">
        <v>0</v>
      </c>
      <c r="O32" s="81">
        <v>0</v>
      </c>
      <c r="P32" s="81">
        <v>2391304</v>
      </c>
      <c r="Q32" s="81">
        <v>0</v>
      </c>
      <c r="R32" s="81">
        <v>0</v>
      </c>
      <c r="S32" s="81">
        <v>217391</v>
      </c>
      <c r="T32" s="81">
        <v>420870</v>
      </c>
      <c r="U32" s="81">
        <v>1304348</v>
      </c>
      <c r="V32" s="81">
        <v>1</v>
      </c>
      <c r="W32" s="81">
        <v>0</v>
      </c>
      <c r="X32" s="81">
        <v>0</v>
      </c>
      <c r="Y32" s="82">
        <v>93227924</v>
      </c>
      <c r="Z32" s="80">
        <v>33470181</v>
      </c>
      <c r="AA32" s="81">
        <v>0</v>
      </c>
      <c r="AB32" s="81">
        <v>59757743</v>
      </c>
      <c r="AC32" s="83">
        <v>93227924</v>
      </c>
    </row>
    <row r="33" spans="1:29" ht="13.5">
      <c r="A33" s="48" t="s">
        <v>573</v>
      </c>
      <c r="B33" s="78" t="s">
        <v>243</v>
      </c>
      <c r="C33" s="79" t="s">
        <v>244</v>
      </c>
      <c r="D33" s="80">
        <v>19679424</v>
      </c>
      <c r="E33" s="81">
        <v>0</v>
      </c>
      <c r="F33" s="81">
        <v>7192092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16962400</v>
      </c>
      <c r="N33" s="81">
        <v>0</v>
      </c>
      <c r="O33" s="81">
        <v>0</v>
      </c>
      <c r="P33" s="81">
        <v>944916</v>
      </c>
      <c r="Q33" s="81">
        <v>0</v>
      </c>
      <c r="R33" s="81">
        <v>3000000</v>
      </c>
      <c r="S33" s="81">
        <v>107832</v>
      </c>
      <c r="T33" s="81">
        <v>206520</v>
      </c>
      <c r="U33" s="81">
        <v>1833684</v>
      </c>
      <c r="V33" s="81">
        <v>5758060</v>
      </c>
      <c r="W33" s="81">
        <v>0</v>
      </c>
      <c r="X33" s="81">
        <v>0</v>
      </c>
      <c r="Y33" s="82">
        <v>55684928</v>
      </c>
      <c r="Z33" s="80">
        <v>37188996</v>
      </c>
      <c r="AA33" s="81">
        <v>0</v>
      </c>
      <c r="AB33" s="81">
        <v>18495932</v>
      </c>
      <c r="AC33" s="83">
        <v>55684928</v>
      </c>
    </row>
    <row r="34" spans="1:29" ht="13.5">
      <c r="A34" s="48" t="s">
        <v>573</v>
      </c>
      <c r="B34" s="78" t="s">
        <v>245</v>
      </c>
      <c r="C34" s="79" t="s">
        <v>246</v>
      </c>
      <c r="D34" s="80">
        <v>0</v>
      </c>
      <c r="E34" s="81">
        <v>0</v>
      </c>
      <c r="F34" s="81">
        <v>36783400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11100000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2000000</v>
      </c>
      <c r="T34" s="81">
        <v>1000000</v>
      </c>
      <c r="U34" s="81">
        <v>600000</v>
      </c>
      <c r="V34" s="81">
        <v>5220000</v>
      </c>
      <c r="W34" s="81">
        <v>0</v>
      </c>
      <c r="X34" s="81">
        <v>0</v>
      </c>
      <c r="Y34" s="82">
        <v>56703400</v>
      </c>
      <c r="Z34" s="80">
        <v>45533400</v>
      </c>
      <c r="AA34" s="81">
        <v>0</v>
      </c>
      <c r="AB34" s="81">
        <v>11170000</v>
      </c>
      <c r="AC34" s="83">
        <v>56703400</v>
      </c>
    </row>
    <row r="35" spans="1:29" ht="13.5">
      <c r="A35" s="48" t="s">
        <v>574</v>
      </c>
      <c r="B35" s="78" t="s">
        <v>510</v>
      </c>
      <c r="C35" s="79" t="s">
        <v>511</v>
      </c>
      <c r="D35" s="80">
        <v>0</v>
      </c>
      <c r="E35" s="81">
        <v>0</v>
      </c>
      <c r="F35" s="81">
        <v>0</v>
      </c>
      <c r="G35" s="81">
        <v>222198369</v>
      </c>
      <c r="H35" s="81">
        <v>36000000</v>
      </c>
      <c r="I35" s="81">
        <v>0</v>
      </c>
      <c r="J35" s="81">
        <v>0</v>
      </c>
      <c r="K35" s="81">
        <v>0</v>
      </c>
      <c r="L35" s="81">
        <v>0</v>
      </c>
      <c r="M35" s="81">
        <v>4581381</v>
      </c>
      <c r="N35" s="81">
        <v>0</v>
      </c>
      <c r="O35" s="81">
        <v>0</v>
      </c>
      <c r="P35" s="81">
        <v>0</v>
      </c>
      <c r="Q35" s="81">
        <v>0</v>
      </c>
      <c r="R35" s="81">
        <v>1290000</v>
      </c>
      <c r="S35" s="81">
        <v>980000</v>
      </c>
      <c r="T35" s="81">
        <v>1050000</v>
      </c>
      <c r="U35" s="81">
        <v>1500000</v>
      </c>
      <c r="V35" s="81">
        <v>3000000</v>
      </c>
      <c r="W35" s="81">
        <v>0</v>
      </c>
      <c r="X35" s="81">
        <v>0</v>
      </c>
      <c r="Y35" s="82">
        <v>270599750</v>
      </c>
      <c r="Z35" s="80">
        <v>260779750</v>
      </c>
      <c r="AA35" s="81">
        <v>0</v>
      </c>
      <c r="AB35" s="81">
        <v>9820000</v>
      </c>
      <c r="AC35" s="83">
        <v>270599750</v>
      </c>
    </row>
    <row r="36" spans="1:29" ht="12.75">
      <c r="A36" s="49"/>
      <c r="B36" s="84" t="s">
        <v>596</v>
      </c>
      <c r="C36" s="85"/>
      <c r="D36" s="86">
        <f aca="true" t="shared" si="4" ref="D36:AC36">SUM(D31:D35)</f>
        <v>59213692</v>
      </c>
      <c r="E36" s="87">
        <f t="shared" si="4"/>
        <v>16086958</v>
      </c>
      <c r="F36" s="87">
        <f t="shared" si="4"/>
        <v>57974006</v>
      </c>
      <c r="G36" s="87">
        <f t="shared" si="4"/>
        <v>222589673</v>
      </c>
      <c r="H36" s="87">
        <f t="shared" si="4"/>
        <v>36000000</v>
      </c>
      <c r="I36" s="87">
        <f t="shared" si="4"/>
        <v>0</v>
      </c>
      <c r="J36" s="87">
        <f t="shared" si="4"/>
        <v>0</v>
      </c>
      <c r="K36" s="87">
        <f t="shared" si="4"/>
        <v>0</v>
      </c>
      <c r="L36" s="87">
        <f t="shared" si="4"/>
        <v>0</v>
      </c>
      <c r="M36" s="87">
        <f t="shared" si="4"/>
        <v>72558747</v>
      </c>
      <c r="N36" s="87">
        <f t="shared" si="4"/>
        <v>0</v>
      </c>
      <c r="O36" s="87">
        <f t="shared" si="4"/>
        <v>0</v>
      </c>
      <c r="P36" s="87">
        <f t="shared" si="4"/>
        <v>3346220</v>
      </c>
      <c r="Q36" s="87">
        <f t="shared" si="4"/>
        <v>0</v>
      </c>
      <c r="R36" s="87">
        <f t="shared" si="4"/>
        <v>4290000</v>
      </c>
      <c r="S36" s="87">
        <f t="shared" si="4"/>
        <v>4010223</v>
      </c>
      <c r="T36" s="87">
        <f t="shared" si="4"/>
        <v>3093390</v>
      </c>
      <c r="U36" s="87">
        <f t="shared" si="4"/>
        <v>9192032</v>
      </c>
      <c r="V36" s="87">
        <f t="shared" si="4"/>
        <v>16192455</v>
      </c>
      <c r="W36" s="87">
        <f t="shared" si="4"/>
        <v>0</v>
      </c>
      <c r="X36" s="87">
        <f t="shared" si="4"/>
        <v>0</v>
      </c>
      <c r="Y36" s="88">
        <f t="shared" si="4"/>
        <v>504547396</v>
      </c>
      <c r="Z36" s="86">
        <f t="shared" si="4"/>
        <v>395709327</v>
      </c>
      <c r="AA36" s="87">
        <f t="shared" si="4"/>
        <v>0</v>
      </c>
      <c r="AB36" s="87">
        <f t="shared" si="4"/>
        <v>108838069</v>
      </c>
      <c r="AC36" s="89">
        <f t="shared" si="4"/>
        <v>504547396</v>
      </c>
    </row>
    <row r="37" spans="1:29" ht="13.5">
      <c r="A37" s="48" t="s">
        <v>573</v>
      </c>
      <c r="B37" s="78" t="s">
        <v>77</v>
      </c>
      <c r="C37" s="79" t="s">
        <v>78</v>
      </c>
      <c r="D37" s="80">
        <v>20827111</v>
      </c>
      <c r="E37" s="81">
        <v>0</v>
      </c>
      <c r="F37" s="81">
        <v>0</v>
      </c>
      <c r="G37" s="81">
        <v>3173952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315722</v>
      </c>
      <c r="U37" s="81">
        <v>0</v>
      </c>
      <c r="V37" s="81">
        <v>5000</v>
      </c>
      <c r="W37" s="81">
        <v>0</v>
      </c>
      <c r="X37" s="81">
        <v>0</v>
      </c>
      <c r="Y37" s="82">
        <v>24321785</v>
      </c>
      <c r="Z37" s="80">
        <v>0</v>
      </c>
      <c r="AA37" s="81">
        <v>0</v>
      </c>
      <c r="AB37" s="81">
        <v>173155</v>
      </c>
      <c r="AC37" s="83">
        <v>173155</v>
      </c>
    </row>
    <row r="38" spans="1:29" ht="13.5">
      <c r="A38" s="48" t="s">
        <v>573</v>
      </c>
      <c r="B38" s="78" t="s">
        <v>247</v>
      </c>
      <c r="C38" s="79" t="s">
        <v>248</v>
      </c>
      <c r="D38" s="80">
        <v>8853500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210000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680000</v>
      </c>
      <c r="S38" s="81">
        <v>458000</v>
      </c>
      <c r="T38" s="81">
        <v>567333</v>
      </c>
      <c r="U38" s="81">
        <v>698863</v>
      </c>
      <c r="V38" s="81">
        <v>1530459</v>
      </c>
      <c r="W38" s="81">
        <v>0</v>
      </c>
      <c r="X38" s="81">
        <v>0</v>
      </c>
      <c r="Y38" s="82">
        <v>12998155</v>
      </c>
      <c r="Z38" s="80">
        <v>8853500</v>
      </c>
      <c r="AA38" s="81">
        <v>0</v>
      </c>
      <c r="AB38" s="81">
        <v>3800959</v>
      </c>
      <c r="AC38" s="83">
        <v>12654459</v>
      </c>
    </row>
    <row r="39" spans="1:29" ht="13.5">
      <c r="A39" s="48" t="s">
        <v>573</v>
      </c>
      <c r="B39" s="78" t="s">
        <v>249</v>
      </c>
      <c r="C39" s="79" t="s">
        <v>250</v>
      </c>
      <c r="D39" s="80">
        <v>17645000</v>
      </c>
      <c r="E39" s="81">
        <v>0</v>
      </c>
      <c r="F39" s="81">
        <v>2100000</v>
      </c>
      <c r="G39" s="81">
        <v>2000000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21100000</v>
      </c>
      <c r="N39" s="81">
        <v>0</v>
      </c>
      <c r="O39" s="81">
        <v>0</v>
      </c>
      <c r="P39" s="81">
        <v>11800000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1200000</v>
      </c>
      <c r="W39" s="81">
        <v>600000</v>
      </c>
      <c r="X39" s="81">
        <v>0</v>
      </c>
      <c r="Y39" s="82">
        <v>56445000</v>
      </c>
      <c r="Z39" s="80">
        <v>21645000</v>
      </c>
      <c r="AA39" s="81">
        <v>0</v>
      </c>
      <c r="AB39" s="81">
        <v>34800000</v>
      </c>
      <c r="AC39" s="83">
        <v>56445000</v>
      </c>
    </row>
    <row r="40" spans="1:29" ht="13.5">
      <c r="A40" s="48" t="s">
        <v>574</v>
      </c>
      <c r="B40" s="78" t="s">
        <v>512</v>
      </c>
      <c r="C40" s="79" t="s">
        <v>513</v>
      </c>
      <c r="D40" s="80">
        <v>0</v>
      </c>
      <c r="E40" s="81">
        <v>0</v>
      </c>
      <c r="F40" s="81">
        <v>0</v>
      </c>
      <c r="G40" s="81">
        <v>72779000</v>
      </c>
      <c r="H40" s="81">
        <v>17000000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1538800</v>
      </c>
      <c r="U40" s="81">
        <v>1000000</v>
      </c>
      <c r="V40" s="81">
        <v>0</v>
      </c>
      <c r="W40" s="81">
        <v>0</v>
      </c>
      <c r="X40" s="81">
        <v>0</v>
      </c>
      <c r="Y40" s="82">
        <v>92317800</v>
      </c>
      <c r="Z40" s="80">
        <v>90779000</v>
      </c>
      <c r="AA40" s="81">
        <v>0</v>
      </c>
      <c r="AB40" s="81">
        <v>238800</v>
      </c>
      <c r="AC40" s="83">
        <v>91017800</v>
      </c>
    </row>
    <row r="41" spans="1:29" ht="12.75">
      <c r="A41" s="49"/>
      <c r="B41" s="84" t="s">
        <v>597</v>
      </c>
      <c r="C41" s="85"/>
      <c r="D41" s="86">
        <f aca="true" t="shared" si="5" ref="D41:AC41">SUM(D37:D40)</f>
        <v>47325611</v>
      </c>
      <c r="E41" s="87">
        <f t="shared" si="5"/>
        <v>0</v>
      </c>
      <c r="F41" s="87">
        <f t="shared" si="5"/>
        <v>2100000</v>
      </c>
      <c r="G41" s="87">
        <f t="shared" si="5"/>
        <v>77952952</v>
      </c>
      <c r="H41" s="87">
        <f t="shared" si="5"/>
        <v>17000000</v>
      </c>
      <c r="I41" s="87">
        <f t="shared" si="5"/>
        <v>0</v>
      </c>
      <c r="J41" s="87">
        <f t="shared" si="5"/>
        <v>0</v>
      </c>
      <c r="K41" s="87">
        <f t="shared" si="5"/>
        <v>0</v>
      </c>
      <c r="L41" s="87">
        <f t="shared" si="5"/>
        <v>210000</v>
      </c>
      <c r="M41" s="87">
        <f t="shared" si="5"/>
        <v>21100000</v>
      </c>
      <c r="N41" s="87">
        <f t="shared" si="5"/>
        <v>0</v>
      </c>
      <c r="O41" s="87">
        <f t="shared" si="5"/>
        <v>0</v>
      </c>
      <c r="P41" s="87">
        <f t="shared" si="5"/>
        <v>11800000</v>
      </c>
      <c r="Q41" s="87">
        <f t="shared" si="5"/>
        <v>0</v>
      </c>
      <c r="R41" s="87">
        <f t="shared" si="5"/>
        <v>680000</v>
      </c>
      <c r="S41" s="87">
        <f t="shared" si="5"/>
        <v>458000</v>
      </c>
      <c r="T41" s="87">
        <f t="shared" si="5"/>
        <v>2421855</v>
      </c>
      <c r="U41" s="87">
        <f t="shared" si="5"/>
        <v>1698863</v>
      </c>
      <c r="V41" s="87">
        <f t="shared" si="5"/>
        <v>2735459</v>
      </c>
      <c r="W41" s="87">
        <f t="shared" si="5"/>
        <v>600000</v>
      </c>
      <c r="X41" s="87">
        <f t="shared" si="5"/>
        <v>0</v>
      </c>
      <c r="Y41" s="88">
        <f t="shared" si="5"/>
        <v>186082740</v>
      </c>
      <c r="Z41" s="86">
        <f t="shared" si="5"/>
        <v>121277500</v>
      </c>
      <c r="AA41" s="87">
        <f t="shared" si="5"/>
        <v>0</v>
      </c>
      <c r="AB41" s="87">
        <f t="shared" si="5"/>
        <v>39012914</v>
      </c>
      <c r="AC41" s="89">
        <f t="shared" si="5"/>
        <v>160290414</v>
      </c>
    </row>
    <row r="42" spans="1:29" ht="13.5">
      <c r="A42" s="48" t="s">
        <v>573</v>
      </c>
      <c r="B42" s="78" t="s">
        <v>251</v>
      </c>
      <c r="C42" s="79" t="s">
        <v>252</v>
      </c>
      <c r="D42" s="80">
        <v>6642000</v>
      </c>
      <c r="E42" s="81">
        <v>0</v>
      </c>
      <c r="F42" s="81">
        <v>16000000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11310000</v>
      </c>
      <c r="N42" s="81">
        <v>0</v>
      </c>
      <c r="O42" s="81">
        <v>0</v>
      </c>
      <c r="P42" s="81">
        <v>0</v>
      </c>
      <c r="Q42" s="81">
        <v>0</v>
      </c>
      <c r="R42" s="81">
        <v>600000</v>
      </c>
      <c r="S42" s="81">
        <v>0</v>
      </c>
      <c r="T42" s="81">
        <v>0</v>
      </c>
      <c r="U42" s="81">
        <v>0</v>
      </c>
      <c r="V42" s="81">
        <v>1500000</v>
      </c>
      <c r="W42" s="81">
        <v>0</v>
      </c>
      <c r="X42" s="81">
        <v>0</v>
      </c>
      <c r="Y42" s="82">
        <v>36052000</v>
      </c>
      <c r="Z42" s="80">
        <v>33952000</v>
      </c>
      <c r="AA42" s="81">
        <v>0</v>
      </c>
      <c r="AB42" s="81">
        <v>2100000</v>
      </c>
      <c r="AC42" s="83">
        <v>36052000</v>
      </c>
    </row>
    <row r="43" spans="1:29" ht="13.5">
      <c r="A43" s="48" t="s">
        <v>573</v>
      </c>
      <c r="B43" s="78" t="s">
        <v>253</v>
      </c>
      <c r="C43" s="79" t="s">
        <v>254</v>
      </c>
      <c r="D43" s="80">
        <v>8952595</v>
      </c>
      <c r="E43" s="81">
        <v>7000000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16299343</v>
      </c>
      <c r="N43" s="81">
        <v>0</v>
      </c>
      <c r="O43" s="81">
        <v>0</v>
      </c>
      <c r="P43" s="81">
        <v>1950000</v>
      </c>
      <c r="Q43" s="81">
        <v>0</v>
      </c>
      <c r="R43" s="81">
        <v>0</v>
      </c>
      <c r="S43" s="81">
        <v>1522810</v>
      </c>
      <c r="T43" s="81">
        <v>262000</v>
      </c>
      <c r="U43" s="81">
        <v>1125000</v>
      </c>
      <c r="V43" s="81">
        <v>4800000</v>
      </c>
      <c r="W43" s="81">
        <v>0</v>
      </c>
      <c r="X43" s="81">
        <v>0</v>
      </c>
      <c r="Y43" s="82">
        <v>41911748</v>
      </c>
      <c r="Z43" s="80">
        <v>36348938</v>
      </c>
      <c r="AA43" s="81">
        <v>4800000</v>
      </c>
      <c r="AB43" s="81">
        <v>762810</v>
      </c>
      <c r="AC43" s="83">
        <v>41911748</v>
      </c>
    </row>
    <row r="44" spans="1:29" ht="13.5">
      <c r="A44" s="48" t="s">
        <v>573</v>
      </c>
      <c r="B44" s="78" t="s">
        <v>255</v>
      </c>
      <c r="C44" s="79" t="s">
        <v>256</v>
      </c>
      <c r="D44" s="80">
        <v>22386533</v>
      </c>
      <c r="E44" s="81">
        <v>0</v>
      </c>
      <c r="F44" s="81">
        <v>8723000</v>
      </c>
      <c r="G44" s="81">
        <v>1000000</v>
      </c>
      <c r="H44" s="81">
        <v>2950000</v>
      </c>
      <c r="I44" s="81">
        <v>0</v>
      </c>
      <c r="J44" s="81">
        <v>0</v>
      </c>
      <c r="K44" s="81">
        <v>0</v>
      </c>
      <c r="L44" s="81">
        <v>0</v>
      </c>
      <c r="M44" s="81">
        <v>17872267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700000</v>
      </c>
      <c r="T44" s="81">
        <v>0</v>
      </c>
      <c r="U44" s="81">
        <v>0</v>
      </c>
      <c r="V44" s="81">
        <v>4140000</v>
      </c>
      <c r="W44" s="81">
        <v>0</v>
      </c>
      <c r="X44" s="81">
        <v>0</v>
      </c>
      <c r="Y44" s="82">
        <v>57771800</v>
      </c>
      <c r="Z44" s="80">
        <v>42781800</v>
      </c>
      <c r="AA44" s="81">
        <v>0</v>
      </c>
      <c r="AB44" s="81">
        <v>14990000</v>
      </c>
      <c r="AC44" s="83">
        <v>57771800</v>
      </c>
    </row>
    <row r="45" spans="1:29" ht="13.5">
      <c r="A45" s="48" t="s">
        <v>573</v>
      </c>
      <c r="B45" s="78" t="s">
        <v>257</v>
      </c>
      <c r="C45" s="79" t="s">
        <v>258</v>
      </c>
      <c r="D45" s="80">
        <v>22691311</v>
      </c>
      <c r="E45" s="81">
        <v>0</v>
      </c>
      <c r="F45" s="81">
        <v>8000000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3453588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100000</v>
      </c>
      <c r="U45" s="81">
        <v>0</v>
      </c>
      <c r="V45" s="81">
        <v>0</v>
      </c>
      <c r="W45" s="81">
        <v>0</v>
      </c>
      <c r="X45" s="81">
        <v>0</v>
      </c>
      <c r="Y45" s="82">
        <v>34244899</v>
      </c>
      <c r="Z45" s="80">
        <v>33204300</v>
      </c>
      <c r="AA45" s="81">
        <v>0</v>
      </c>
      <c r="AB45" s="81">
        <v>100000</v>
      </c>
      <c r="AC45" s="83">
        <v>33304300</v>
      </c>
    </row>
    <row r="46" spans="1:29" ht="13.5">
      <c r="A46" s="48" t="s">
        <v>573</v>
      </c>
      <c r="B46" s="78" t="s">
        <v>259</v>
      </c>
      <c r="C46" s="79" t="s">
        <v>260</v>
      </c>
      <c r="D46" s="80">
        <v>0</v>
      </c>
      <c r="E46" s="81">
        <v>0</v>
      </c>
      <c r="F46" s="81">
        <v>138380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28749349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100000</v>
      </c>
      <c r="T46" s="81">
        <v>524344</v>
      </c>
      <c r="U46" s="81">
        <v>969299</v>
      </c>
      <c r="V46" s="81">
        <v>0</v>
      </c>
      <c r="W46" s="81">
        <v>0</v>
      </c>
      <c r="X46" s="81">
        <v>0</v>
      </c>
      <c r="Y46" s="82">
        <v>30481372</v>
      </c>
      <c r="Z46" s="80">
        <v>13931632</v>
      </c>
      <c r="AA46" s="81">
        <v>0</v>
      </c>
      <c r="AB46" s="81">
        <v>1593643</v>
      </c>
      <c r="AC46" s="83">
        <v>15525275</v>
      </c>
    </row>
    <row r="47" spans="1:29" ht="13.5">
      <c r="A47" s="48" t="s">
        <v>574</v>
      </c>
      <c r="B47" s="78" t="s">
        <v>514</v>
      </c>
      <c r="C47" s="79" t="s">
        <v>515</v>
      </c>
      <c r="D47" s="80">
        <v>2383000</v>
      </c>
      <c r="E47" s="81">
        <v>0</v>
      </c>
      <c r="F47" s="81">
        <v>0</v>
      </c>
      <c r="G47" s="81">
        <v>384687200</v>
      </c>
      <c r="H47" s="81">
        <v>44796800</v>
      </c>
      <c r="I47" s="81">
        <v>0</v>
      </c>
      <c r="J47" s="81">
        <v>0</v>
      </c>
      <c r="K47" s="81">
        <v>0</v>
      </c>
      <c r="L47" s="81">
        <v>0</v>
      </c>
      <c r="M47" s="81">
        <v>12201000</v>
      </c>
      <c r="N47" s="81">
        <v>0</v>
      </c>
      <c r="O47" s="81">
        <v>0</v>
      </c>
      <c r="P47" s="81">
        <v>0</v>
      </c>
      <c r="Q47" s="81">
        <v>0</v>
      </c>
      <c r="R47" s="81">
        <v>1000000</v>
      </c>
      <c r="S47" s="81">
        <v>5222250</v>
      </c>
      <c r="T47" s="81">
        <v>120000</v>
      </c>
      <c r="U47" s="81">
        <v>1124000</v>
      </c>
      <c r="V47" s="81">
        <v>2600000</v>
      </c>
      <c r="W47" s="81">
        <v>0</v>
      </c>
      <c r="X47" s="81">
        <v>0</v>
      </c>
      <c r="Y47" s="82">
        <v>454134250</v>
      </c>
      <c r="Z47" s="80">
        <v>445042000</v>
      </c>
      <c r="AA47" s="81">
        <v>0</v>
      </c>
      <c r="AB47" s="81">
        <v>9092250</v>
      </c>
      <c r="AC47" s="83">
        <v>454134250</v>
      </c>
    </row>
    <row r="48" spans="1:29" ht="12.75">
      <c r="A48" s="49"/>
      <c r="B48" s="84" t="s">
        <v>598</v>
      </c>
      <c r="C48" s="85"/>
      <c r="D48" s="86">
        <f aca="true" t="shared" si="6" ref="D48:AC48">SUM(D42:D47)</f>
        <v>63055439</v>
      </c>
      <c r="E48" s="87">
        <f t="shared" si="6"/>
        <v>7000000</v>
      </c>
      <c r="F48" s="87">
        <f t="shared" si="6"/>
        <v>32861380</v>
      </c>
      <c r="G48" s="87">
        <f t="shared" si="6"/>
        <v>385687200</v>
      </c>
      <c r="H48" s="87">
        <f t="shared" si="6"/>
        <v>47746800</v>
      </c>
      <c r="I48" s="87">
        <f t="shared" si="6"/>
        <v>0</v>
      </c>
      <c r="J48" s="87">
        <f t="shared" si="6"/>
        <v>0</v>
      </c>
      <c r="K48" s="87">
        <f t="shared" si="6"/>
        <v>0</v>
      </c>
      <c r="L48" s="87">
        <f t="shared" si="6"/>
        <v>0</v>
      </c>
      <c r="M48" s="87">
        <f t="shared" si="6"/>
        <v>89885547</v>
      </c>
      <c r="N48" s="87">
        <f t="shared" si="6"/>
        <v>0</v>
      </c>
      <c r="O48" s="87">
        <f t="shared" si="6"/>
        <v>0</v>
      </c>
      <c r="P48" s="87">
        <f t="shared" si="6"/>
        <v>1950000</v>
      </c>
      <c r="Q48" s="87">
        <f t="shared" si="6"/>
        <v>0</v>
      </c>
      <c r="R48" s="87">
        <f t="shared" si="6"/>
        <v>1600000</v>
      </c>
      <c r="S48" s="87">
        <f t="shared" si="6"/>
        <v>7545060</v>
      </c>
      <c r="T48" s="87">
        <f t="shared" si="6"/>
        <v>1006344</v>
      </c>
      <c r="U48" s="87">
        <f t="shared" si="6"/>
        <v>3218299</v>
      </c>
      <c r="V48" s="87">
        <f t="shared" si="6"/>
        <v>13040000</v>
      </c>
      <c r="W48" s="87">
        <f t="shared" si="6"/>
        <v>0</v>
      </c>
      <c r="X48" s="87">
        <f t="shared" si="6"/>
        <v>0</v>
      </c>
      <c r="Y48" s="88">
        <f t="shared" si="6"/>
        <v>654596069</v>
      </c>
      <c r="Z48" s="86">
        <f t="shared" si="6"/>
        <v>605260670</v>
      </c>
      <c r="AA48" s="87">
        <f t="shared" si="6"/>
        <v>4800000</v>
      </c>
      <c r="AB48" s="87">
        <f t="shared" si="6"/>
        <v>28638703</v>
      </c>
      <c r="AC48" s="89">
        <f t="shared" si="6"/>
        <v>638699373</v>
      </c>
    </row>
    <row r="49" spans="1:29" ht="13.5">
      <c r="A49" s="48" t="s">
        <v>573</v>
      </c>
      <c r="B49" s="78" t="s">
        <v>261</v>
      </c>
      <c r="C49" s="79" t="s">
        <v>262</v>
      </c>
      <c r="D49" s="80">
        <v>33000000</v>
      </c>
      <c r="E49" s="81">
        <v>0</v>
      </c>
      <c r="F49" s="81">
        <v>20000000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11500000</v>
      </c>
      <c r="N49" s="81">
        <v>0</v>
      </c>
      <c r="O49" s="81">
        <v>0</v>
      </c>
      <c r="P49" s="81">
        <v>0</v>
      </c>
      <c r="Q49" s="81">
        <v>0</v>
      </c>
      <c r="R49" s="81">
        <v>500000</v>
      </c>
      <c r="S49" s="81">
        <v>0</v>
      </c>
      <c r="T49" s="81">
        <v>700000</v>
      </c>
      <c r="U49" s="81">
        <v>1900000</v>
      </c>
      <c r="V49" s="81">
        <v>500000</v>
      </c>
      <c r="W49" s="81">
        <v>0</v>
      </c>
      <c r="X49" s="81">
        <v>0</v>
      </c>
      <c r="Y49" s="82">
        <v>68100000</v>
      </c>
      <c r="Z49" s="80">
        <v>38500000</v>
      </c>
      <c r="AA49" s="81">
        <v>0</v>
      </c>
      <c r="AB49" s="81">
        <v>3100000</v>
      </c>
      <c r="AC49" s="83">
        <v>41600000</v>
      </c>
    </row>
    <row r="50" spans="1:29" ht="13.5">
      <c r="A50" s="48" t="s">
        <v>573</v>
      </c>
      <c r="B50" s="78" t="s">
        <v>263</v>
      </c>
      <c r="C50" s="79" t="s">
        <v>264</v>
      </c>
      <c r="D50" s="80">
        <v>8200000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33000000</v>
      </c>
      <c r="N50" s="81">
        <v>0</v>
      </c>
      <c r="O50" s="81">
        <v>0</v>
      </c>
      <c r="P50" s="81">
        <v>12637584</v>
      </c>
      <c r="Q50" s="81">
        <v>0</v>
      </c>
      <c r="R50" s="81">
        <v>0</v>
      </c>
      <c r="S50" s="81">
        <v>385000</v>
      </c>
      <c r="T50" s="81">
        <v>788823</v>
      </c>
      <c r="U50" s="81">
        <v>2275000</v>
      </c>
      <c r="V50" s="81">
        <v>3340000</v>
      </c>
      <c r="W50" s="81">
        <v>0</v>
      </c>
      <c r="X50" s="81">
        <v>0</v>
      </c>
      <c r="Y50" s="82">
        <v>60626407</v>
      </c>
      <c r="Z50" s="80">
        <v>43887584</v>
      </c>
      <c r="AA50" s="81">
        <v>0</v>
      </c>
      <c r="AB50" s="81">
        <v>3678823</v>
      </c>
      <c r="AC50" s="83">
        <v>47566407</v>
      </c>
    </row>
    <row r="51" spans="1:29" ht="13.5">
      <c r="A51" s="48" t="s">
        <v>573</v>
      </c>
      <c r="B51" s="78" t="s">
        <v>265</v>
      </c>
      <c r="C51" s="79" t="s">
        <v>266</v>
      </c>
      <c r="D51" s="80">
        <v>17517072</v>
      </c>
      <c r="E51" s="81">
        <v>0</v>
      </c>
      <c r="F51" s="81">
        <v>0</v>
      </c>
      <c r="G51" s="81">
        <v>450000</v>
      </c>
      <c r="H51" s="81">
        <v>0</v>
      </c>
      <c r="I51" s="81">
        <v>450000</v>
      </c>
      <c r="J51" s="81">
        <v>0</v>
      </c>
      <c r="K51" s="81">
        <v>0</v>
      </c>
      <c r="L51" s="81">
        <v>0</v>
      </c>
      <c r="M51" s="81">
        <v>19441126</v>
      </c>
      <c r="N51" s="81">
        <v>0</v>
      </c>
      <c r="O51" s="81">
        <v>0</v>
      </c>
      <c r="P51" s="81">
        <v>4920000</v>
      </c>
      <c r="Q51" s="81">
        <v>0</v>
      </c>
      <c r="R51" s="81">
        <v>0</v>
      </c>
      <c r="S51" s="81">
        <v>1800000</v>
      </c>
      <c r="T51" s="81">
        <v>1350000</v>
      </c>
      <c r="U51" s="81">
        <v>2000000</v>
      </c>
      <c r="V51" s="81">
        <v>0</v>
      </c>
      <c r="W51" s="81">
        <v>1144743</v>
      </c>
      <c r="X51" s="81">
        <v>0</v>
      </c>
      <c r="Y51" s="82">
        <v>49072941</v>
      </c>
      <c r="Z51" s="80">
        <v>36563565</v>
      </c>
      <c r="AA51" s="81">
        <v>0</v>
      </c>
      <c r="AB51" s="81">
        <v>3600000</v>
      </c>
      <c r="AC51" s="83">
        <v>40163565</v>
      </c>
    </row>
    <row r="52" spans="1:29" ht="13.5">
      <c r="A52" s="48" t="s">
        <v>573</v>
      </c>
      <c r="B52" s="78" t="s">
        <v>267</v>
      </c>
      <c r="C52" s="79" t="s">
        <v>268</v>
      </c>
      <c r="D52" s="80">
        <v>10600000</v>
      </c>
      <c r="E52" s="81">
        <v>0</v>
      </c>
      <c r="F52" s="81">
        <v>2000000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18889000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400000</v>
      </c>
      <c r="T52" s="81">
        <v>200000</v>
      </c>
      <c r="U52" s="81">
        <v>500000</v>
      </c>
      <c r="V52" s="81">
        <v>0</v>
      </c>
      <c r="W52" s="81">
        <v>1800000</v>
      </c>
      <c r="X52" s="81">
        <v>0</v>
      </c>
      <c r="Y52" s="82">
        <v>34389000</v>
      </c>
      <c r="Z52" s="80">
        <v>31039000</v>
      </c>
      <c r="AA52" s="81">
        <v>0</v>
      </c>
      <c r="AB52" s="81">
        <v>0</v>
      </c>
      <c r="AC52" s="83">
        <v>31039000</v>
      </c>
    </row>
    <row r="53" spans="1:29" ht="13.5">
      <c r="A53" s="48" t="s">
        <v>574</v>
      </c>
      <c r="B53" s="78" t="s">
        <v>516</v>
      </c>
      <c r="C53" s="79" t="s">
        <v>517</v>
      </c>
      <c r="D53" s="80">
        <v>0</v>
      </c>
      <c r="E53" s="81">
        <v>0</v>
      </c>
      <c r="F53" s="81">
        <v>0</v>
      </c>
      <c r="G53" s="81">
        <v>146026042</v>
      </c>
      <c r="H53" s="81">
        <v>146646709</v>
      </c>
      <c r="I53" s="81">
        <v>0</v>
      </c>
      <c r="J53" s="81">
        <v>0</v>
      </c>
      <c r="K53" s="81">
        <v>0</v>
      </c>
      <c r="L53" s="81">
        <v>0</v>
      </c>
      <c r="M53" s="81">
        <v>5588000</v>
      </c>
      <c r="N53" s="81">
        <v>0</v>
      </c>
      <c r="O53" s="81">
        <v>0</v>
      </c>
      <c r="P53" s="81">
        <v>0</v>
      </c>
      <c r="Q53" s="81">
        <v>0</v>
      </c>
      <c r="R53" s="81">
        <v>153362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2">
        <v>298414113</v>
      </c>
      <c r="Z53" s="80">
        <v>289672751</v>
      </c>
      <c r="AA53" s="81">
        <v>0</v>
      </c>
      <c r="AB53" s="81">
        <v>3153362</v>
      </c>
      <c r="AC53" s="83">
        <v>292826113</v>
      </c>
    </row>
    <row r="54" spans="1:29" ht="12.75">
      <c r="A54" s="49"/>
      <c r="B54" s="84" t="s">
        <v>599</v>
      </c>
      <c r="C54" s="85"/>
      <c r="D54" s="86">
        <f aca="true" t="shared" si="7" ref="D54:AC54">SUM(D49:D53)</f>
        <v>69317072</v>
      </c>
      <c r="E54" s="87">
        <f t="shared" si="7"/>
        <v>0</v>
      </c>
      <c r="F54" s="87">
        <f t="shared" si="7"/>
        <v>22000000</v>
      </c>
      <c r="G54" s="87">
        <f t="shared" si="7"/>
        <v>146476042</v>
      </c>
      <c r="H54" s="87">
        <f t="shared" si="7"/>
        <v>146646709</v>
      </c>
      <c r="I54" s="87">
        <f t="shared" si="7"/>
        <v>450000</v>
      </c>
      <c r="J54" s="87">
        <f t="shared" si="7"/>
        <v>0</v>
      </c>
      <c r="K54" s="87">
        <f t="shared" si="7"/>
        <v>0</v>
      </c>
      <c r="L54" s="87">
        <f t="shared" si="7"/>
        <v>0</v>
      </c>
      <c r="M54" s="87">
        <f t="shared" si="7"/>
        <v>88418126</v>
      </c>
      <c r="N54" s="87">
        <f t="shared" si="7"/>
        <v>0</v>
      </c>
      <c r="O54" s="87">
        <f t="shared" si="7"/>
        <v>0</v>
      </c>
      <c r="P54" s="87">
        <f t="shared" si="7"/>
        <v>17557584</v>
      </c>
      <c r="Q54" s="87">
        <f t="shared" si="7"/>
        <v>0</v>
      </c>
      <c r="R54" s="87">
        <f t="shared" si="7"/>
        <v>653362</v>
      </c>
      <c r="S54" s="87">
        <f t="shared" si="7"/>
        <v>2585000</v>
      </c>
      <c r="T54" s="87">
        <f t="shared" si="7"/>
        <v>3038823</v>
      </c>
      <c r="U54" s="87">
        <f t="shared" si="7"/>
        <v>6675000</v>
      </c>
      <c r="V54" s="87">
        <f t="shared" si="7"/>
        <v>3840000</v>
      </c>
      <c r="W54" s="87">
        <f t="shared" si="7"/>
        <v>2944743</v>
      </c>
      <c r="X54" s="87">
        <f t="shared" si="7"/>
        <v>0</v>
      </c>
      <c r="Y54" s="88">
        <f t="shared" si="7"/>
        <v>510602461</v>
      </c>
      <c r="Z54" s="86">
        <f t="shared" si="7"/>
        <v>439662900</v>
      </c>
      <c r="AA54" s="87">
        <f t="shared" si="7"/>
        <v>0</v>
      </c>
      <c r="AB54" s="87">
        <f t="shared" si="7"/>
        <v>13532185</v>
      </c>
      <c r="AC54" s="89">
        <f t="shared" si="7"/>
        <v>453195085</v>
      </c>
    </row>
    <row r="55" spans="1:29" ht="13.5">
      <c r="A55" s="48" t="s">
        <v>573</v>
      </c>
      <c r="B55" s="78" t="s">
        <v>269</v>
      </c>
      <c r="C55" s="79" t="s">
        <v>270</v>
      </c>
      <c r="D55" s="80">
        <v>7575844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5000892</v>
      </c>
      <c r="M55" s="81">
        <v>31735848</v>
      </c>
      <c r="N55" s="81">
        <v>0</v>
      </c>
      <c r="O55" s="81">
        <v>2941866</v>
      </c>
      <c r="P55" s="81">
        <v>0</v>
      </c>
      <c r="Q55" s="81">
        <v>0</v>
      </c>
      <c r="R55" s="81">
        <v>300000</v>
      </c>
      <c r="S55" s="81">
        <v>530000</v>
      </c>
      <c r="T55" s="81">
        <v>862325</v>
      </c>
      <c r="U55" s="81">
        <v>884000</v>
      </c>
      <c r="V55" s="81">
        <v>3000000</v>
      </c>
      <c r="W55" s="81">
        <v>0</v>
      </c>
      <c r="X55" s="81">
        <v>0</v>
      </c>
      <c r="Y55" s="82">
        <v>52830775</v>
      </c>
      <c r="Z55" s="80">
        <v>40903558</v>
      </c>
      <c r="AA55" s="81">
        <v>0</v>
      </c>
      <c r="AB55" s="81">
        <v>6926325</v>
      </c>
      <c r="AC55" s="83">
        <v>47829883</v>
      </c>
    </row>
    <row r="56" spans="1:29" ht="13.5">
      <c r="A56" s="48" t="s">
        <v>573</v>
      </c>
      <c r="B56" s="78" t="s">
        <v>79</v>
      </c>
      <c r="C56" s="79" t="s">
        <v>80</v>
      </c>
      <c r="D56" s="80">
        <v>161325600</v>
      </c>
      <c r="E56" s="81">
        <v>0</v>
      </c>
      <c r="F56" s="81">
        <v>82986700</v>
      </c>
      <c r="G56" s="81">
        <v>274092900</v>
      </c>
      <c r="H56" s="81">
        <v>46604900</v>
      </c>
      <c r="I56" s="81">
        <v>1104000</v>
      </c>
      <c r="J56" s="81">
        <v>0</v>
      </c>
      <c r="K56" s="81">
        <v>8600000</v>
      </c>
      <c r="L56" s="81">
        <v>6482500</v>
      </c>
      <c r="M56" s="81">
        <v>31095000</v>
      </c>
      <c r="N56" s="81">
        <v>0</v>
      </c>
      <c r="O56" s="81">
        <v>0</v>
      </c>
      <c r="P56" s="81">
        <v>25060000</v>
      </c>
      <c r="Q56" s="81">
        <v>0</v>
      </c>
      <c r="R56" s="81">
        <v>828000</v>
      </c>
      <c r="S56" s="81">
        <v>465000</v>
      </c>
      <c r="T56" s="81">
        <v>1375600</v>
      </c>
      <c r="U56" s="81">
        <v>18021100</v>
      </c>
      <c r="V56" s="81">
        <v>13792800</v>
      </c>
      <c r="W56" s="81">
        <v>0</v>
      </c>
      <c r="X56" s="81">
        <v>0</v>
      </c>
      <c r="Y56" s="82">
        <v>671834100</v>
      </c>
      <c r="Z56" s="80">
        <v>183857200</v>
      </c>
      <c r="AA56" s="81">
        <v>157000000</v>
      </c>
      <c r="AB56" s="81">
        <v>330976900</v>
      </c>
      <c r="AC56" s="83">
        <v>671834100</v>
      </c>
    </row>
    <row r="57" spans="1:29" ht="13.5">
      <c r="A57" s="48" t="s">
        <v>573</v>
      </c>
      <c r="B57" s="78" t="s">
        <v>271</v>
      </c>
      <c r="C57" s="79" t="s">
        <v>272</v>
      </c>
      <c r="D57" s="80">
        <v>37318750</v>
      </c>
      <c r="E57" s="81">
        <v>3000000</v>
      </c>
      <c r="F57" s="81">
        <v>1080000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16070000</v>
      </c>
      <c r="N57" s="81">
        <v>0</v>
      </c>
      <c r="O57" s="81">
        <v>0</v>
      </c>
      <c r="P57" s="81">
        <v>1000000</v>
      </c>
      <c r="Q57" s="81">
        <v>0</v>
      </c>
      <c r="R57" s="81">
        <v>0</v>
      </c>
      <c r="S57" s="81">
        <v>5230000</v>
      </c>
      <c r="T57" s="81">
        <v>795000</v>
      </c>
      <c r="U57" s="81">
        <v>2572000</v>
      </c>
      <c r="V57" s="81">
        <v>4500000</v>
      </c>
      <c r="W57" s="81">
        <v>0</v>
      </c>
      <c r="X57" s="81">
        <v>0</v>
      </c>
      <c r="Y57" s="82">
        <v>71565750</v>
      </c>
      <c r="Z57" s="80">
        <v>37618750</v>
      </c>
      <c r="AA57" s="81">
        <v>0</v>
      </c>
      <c r="AB57" s="81">
        <v>0</v>
      </c>
      <c r="AC57" s="83">
        <v>37618750</v>
      </c>
    </row>
    <row r="58" spans="1:29" ht="13.5">
      <c r="A58" s="48" t="s">
        <v>573</v>
      </c>
      <c r="B58" s="78" t="s">
        <v>273</v>
      </c>
      <c r="C58" s="79" t="s">
        <v>274</v>
      </c>
      <c r="D58" s="80">
        <v>10339000</v>
      </c>
      <c r="E58" s="81">
        <v>0</v>
      </c>
      <c r="F58" s="81">
        <v>15450000</v>
      </c>
      <c r="G58" s="81">
        <v>0</v>
      </c>
      <c r="H58" s="81">
        <v>0</v>
      </c>
      <c r="I58" s="81">
        <v>700000</v>
      </c>
      <c r="J58" s="81">
        <v>0</v>
      </c>
      <c r="K58" s="81">
        <v>0</v>
      </c>
      <c r="L58" s="81">
        <v>0</v>
      </c>
      <c r="M58" s="81">
        <v>8300000</v>
      </c>
      <c r="N58" s="81">
        <v>0</v>
      </c>
      <c r="O58" s="81">
        <v>0</v>
      </c>
      <c r="P58" s="81">
        <v>700000</v>
      </c>
      <c r="Q58" s="81">
        <v>0</v>
      </c>
      <c r="R58" s="81">
        <v>100000</v>
      </c>
      <c r="S58" s="81">
        <v>535000</v>
      </c>
      <c r="T58" s="81">
        <v>420000</v>
      </c>
      <c r="U58" s="81">
        <v>800000</v>
      </c>
      <c r="V58" s="81">
        <v>2350000</v>
      </c>
      <c r="W58" s="81">
        <v>0</v>
      </c>
      <c r="X58" s="81">
        <v>0</v>
      </c>
      <c r="Y58" s="82">
        <v>39694000</v>
      </c>
      <c r="Z58" s="80">
        <v>33449000</v>
      </c>
      <c r="AA58" s="81">
        <v>0</v>
      </c>
      <c r="AB58" s="81">
        <v>5765000</v>
      </c>
      <c r="AC58" s="83">
        <v>39214000</v>
      </c>
    </row>
    <row r="59" spans="1:29" ht="13.5">
      <c r="A59" s="48" t="s">
        <v>573</v>
      </c>
      <c r="B59" s="78" t="s">
        <v>275</v>
      </c>
      <c r="C59" s="79" t="s">
        <v>276</v>
      </c>
      <c r="D59" s="80">
        <v>0</v>
      </c>
      <c r="E59" s="81">
        <v>0</v>
      </c>
      <c r="F59" s="81">
        <v>200000</v>
      </c>
      <c r="G59" s="81">
        <v>200000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1943750</v>
      </c>
      <c r="N59" s="81">
        <v>0</v>
      </c>
      <c r="O59" s="81">
        <v>0</v>
      </c>
      <c r="P59" s="81">
        <v>2000000</v>
      </c>
      <c r="Q59" s="81">
        <v>0</v>
      </c>
      <c r="R59" s="81">
        <v>700000</v>
      </c>
      <c r="S59" s="81">
        <v>630000</v>
      </c>
      <c r="T59" s="81">
        <v>70000</v>
      </c>
      <c r="U59" s="81">
        <v>2300000</v>
      </c>
      <c r="V59" s="81">
        <v>2000000</v>
      </c>
      <c r="W59" s="81">
        <v>0</v>
      </c>
      <c r="X59" s="81">
        <v>0</v>
      </c>
      <c r="Y59" s="82">
        <v>10043750</v>
      </c>
      <c r="Z59" s="80">
        <v>0</v>
      </c>
      <c r="AA59" s="81">
        <v>0</v>
      </c>
      <c r="AB59" s="81">
        <v>1400000</v>
      </c>
      <c r="AC59" s="83">
        <v>1400000</v>
      </c>
    </row>
    <row r="60" spans="1:29" ht="13.5">
      <c r="A60" s="48" t="s">
        <v>574</v>
      </c>
      <c r="B60" s="78" t="s">
        <v>518</v>
      </c>
      <c r="C60" s="79" t="s">
        <v>519</v>
      </c>
      <c r="D60" s="80">
        <v>0</v>
      </c>
      <c r="E60" s="81">
        <v>0</v>
      </c>
      <c r="F60" s="81">
        <v>0</v>
      </c>
      <c r="G60" s="81">
        <v>232927713</v>
      </c>
      <c r="H60" s="81">
        <v>16003609</v>
      </c>
      <c r="I60" s="81">
        <v>19240054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5119000</v>
      </c>
      <c r="S60" s="81">
        <v>1590000</v>
      </c>
      <c r="T60" s="81">
        <v>220000</v>
      </c>
      <c r="U60" s="81">
        <v>1030000</v>
      </c>
      <c r="V60" s="81">
        <v>20000000</v>
      </c>
      <c r="W60" s="81">
        <v>0</v>
      </c>
      <c r="X60" s="81">
        <v>0</v>
      </c>
      <c r="Y60" s="82">
        <v>296130376</v>
      </c>
      <c r="Z60" s="80">
        <v>246981322</v>
      </c>
      <c r="AA60" s="81">
        <v>0</v>
      </c>
      <c r="AB60" s="81">
        <v>49149054</v>
      </c>
      <c r="AC60" s="83">
        <v>296130376</v>
      </c>
    </row>
    <row r="61" spans="1:29" ht="12.75">
      <c r="A61" s="49"/>
      <c r="B61" s="84" t="s">
        <v>600</v>
      </c>
      <c r="C61" s="85"/>
      <c r="D61" s="86">
        <f aca="true" t="shared" si="8" ref="D61:AC61">SUM(D55:D60)</f>
        <v>216559194</v>
      </c>
      <c r="E61" s="87">
        <f t="shared" si="8"/>
        <v>3000000</v>
      </c>
      <c r="F61" s="87">
        <f t="shared" si="8"/>
        <v>99716700</v>
      </c>
      <c r="G61" s="87">
        <f t="shared" si="8"/>
        <v>507220613</v>
      </c>
      <c r="H61" s="87">
        <f t="shared" si="8"/>
        <v>62608509</v>
      </c>
      <c r="I61" s="87">
        <f t="shared" si="8"/>
        <v>21044054</v>
      </c>
      <c r="J61" s="87">
        <f t="shared" si="8"/>
        <v>0</v>
      </c>
      <c r="K61" s="87">
        <f t="shared" si="8"/>
        <v>8600000</v>
      </c>
      <c r="L61" s="87">
        <f t="shared" si="8"/>
        <v>11483392</v>
      </c>
      <c r="M61" s="87">
        <f t="shared" si="8"/>
        <v>89144598</v>
      </c>
      <c r="N61" s="87">
        <f t="shared" si="8"/>
        <v>0</v>
      </c>
      <c r="O61" s="87">
        <f t="shared" si="8"/>
        <v>2941866</v>
      </c>
      <c r="P61" s="87">
        <f t="shared" si="8"/>
        <v>28760000</v>
      </c>
      <c r="Q61" s="87">
        <f t="shared" si="8"/>
        <v>0</v>
      </c>
      <c r="R61" s="87">
        <f t="shared" si="8"/>
        <v>7047000</v>
      </c>
      <c r="S61" s="87">
        <f t="shared" si="8"/>
        <v>8980000</v>
      </c>
      <c r="T61" s="87">
        <f t="shared" si="8"/>
        <v>3742925</v>
      </c>
      <c r="U61" s="87">
        <f t="shared" si="8"/>
        <v>25607100</v>
      </c>
      <c r="V61" s="87">
        <f t="shared" si="8"/>
        <v>45642800</v>
      </c>
      <c r="W61" s="87">
        <f t="shared" si="8"/>
        <v>0</v>
      </c>
      <c r="X61" s="87">
        <f t="shared" si="8"/>
        <v>0</v>
      </c>
      <c r="Y61" s="88">
        <f t="shared" si="8"/>
        <v>1142098751</v>
      </c>
      <c r="Z61" s="86">
        <f t="shared" si="8"/>
        <v>542809830</v>
      </c>
      <c r="AA61" s="87">
        <f t="shared" si="8"/>
        <v>157000000</v>
      </c>
      <c r="AB61" s="87">
        <f t="shared" si="8"/>
        <v>394217279</v>
      </c>
      <c r="AC61" s="89">
        <f t="shared" si="8"/>
        <v>1094027109</v>
      </c>
    </row>
    <row r="62" spans="1:29" ht="13.5">
      <c r="A62" s="48" t="s">
        <v>573</v>
      </c>
      <c r="B62" s="78" t="s">
        <v>277</v>
      </c>
      <c r="C62" s="79" t="s">
        <v>278</v>
      </c>
      <c r="D62" s="80">
        <v>23096385</v>
      </c>
      <c r="E62" s="81">
        <v>0</v>
      </c>
      <c r="F62" s="81">
        <v>1750000</v>
      </c>
      <c r="G62" s="81">
        <v>0</v>
      </c>
      <c r="H62" s="81">
        <v>0</v>
      </c>
      <c r="I62" s="81">
        <v>740000</v>
      </c>
      <c r="J62" s="81">
        <v>0</v>
      </c>
      <c r="K62" s="81">
        <v>0</v>
      </c>
      <c r="L62" s="81">
        <v>0</v>
      </c>
      <c r="M62" s="81">
        <v>23502108</v>
      </c>
      <c r="N62" s="81">
        <v>0</v>
      </c>
      <c r="O62" s="81">
        <v>0</v>
      </c>
      <c r="P62" s="81">
        <v>300000</v>
      </c>
      <c r="Q62" s="81">
        <v>0</v>
      </c>
      <c r="R62" s="81">
        <v>0</v>
      </c>
      <c r="S62" s="81">
        <v>1270000</v>
      </c>
      <c r="T62" s="81">
        <v>1237000</v>
      </c>
      <c r="U62" s="81">
        <v>1710000</v>
      </c>
      <c r="V62" s="81">
        <v>5400000</v>
      </c>
      <c r="W62" s="81">
        <v>0</v>
      </c>
      <c r="X62" s="81">
        <v>0</v>
      </c>
      <c r="Y62" s="82">
        <v>59005493</v>
      </c>
      <c r="Z62" s="80">
        <v>34157385</v>
      </c>
      <c r="AA62" s="81">
        <v>0</v>
      </c>
      <c r="AB62" s="81">
        <v>2336108</v>
      </c>
      <c r="AC62" s="83">
        <v>36493493</v>
      </c>
    </row>
    <row r="63" spans="1:29" ht="13.5">
      <c r="A63" s="48" t="s">
        <v>573</v>
      </c>
      <c r="B63" s="78" t="s">
        <v>279</v>
      </c>
      <c r="C63" s="79" t="s">
        <v>280</v>
      </c>
      <c r="D63" s="80">
        <v>75368151</v>
      </c>
      <c r="E63" s="81">
        <v>0</v>
      </c>
      <c r="F63" s="81">
        <v>83864965</v>
      </c>
      <c r="G63" s="81">
        <v>0</v>
      </c>
      <c r="H63" s="81">
        <v>0</v>
      </c>
      <c r="I63" s="81">
        <v>2200000</v>
      </c>
      <c r="J63" s="81">
        <v>0</v>
      </c>
      <c r="K63" s="81">
        <v>0</v>
      </c>
      <c r="L63" s="81">
        <v>1100000</v>
      </c>
      <c r="M63" s="81">
        <v>57384160</v>
      </c>
      <c r="N63" s="81">
        <v>0</v>
      </c>
      <c r="O63" s="81">
        <v>0</v>
      </c>
      <c r="P63" s="81">
        <v>19722356</v>
      </c>
      <c r="Q63" s="81">
        <v>0</v>
      </c>
      <c r="R63" s="81">
        <v>21534579</v>
      </c>
      <c r="S63" s="81">
        <v>3200000</v>
      </c>
      <c r="T63" s="81">
        <v>1906046</v>
      </c>
      <c r="U63" s="81">
        <v>6406208</v>
      </c>
      <c r="V63" s="81">
        <v>22695840</v>
      </c>
      <c r="W63" s="81">
        <v>0</v>
      </c>
      <c r="X63" s="81">
        <v>0</v>
      </c>
      <c r="Y63" s="82">
        <v>295382305</v>
      </c>
      <c r="Z63" s="80">
        <v>95249126</v>
      </c>
      <c r="AA63" s="81">
        <v>42000000</v>
      </c>
      <c r="AB63" s="81">
        <v>158133179</v>
      </c>
      <c r="AC63" s="83">
        <v>295382305</v>
      </c>
    </row>
    <row r="64" spans="1:29" ht="13.5">
      <c r="A64" s="48" t="s">
        <v>573</v>
      </c>
      <c r="B64" s="78" t="s">
        <v>281</v>
      </c>
      <c r="C64" s="79" t="s">
        <v>282</v>
      </c>
      <c r="D64" s="80">
        <v>27923244</v>
      </c>
      <c r="E64" s="81">
        <v>0</v>
      </c>
      <c r="F64" s="81">
        <v>2000000</v>
      </c>
      <c r="G64" s="81">
        <v>400000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19170756</v>
      </c>
      <c r="N64" s="81">
        <v>0</v>
      </c>
      <c r="O64" s="81">
        <v>0</v>
      </c>
      <c r="P64" s="81">
        <v>11500000</v>
      </c>
      <c r="Q64" s="81">
        <v>0</v>
      </c>
      <c r="R64" s="81">
        <v>0</v>
      </c>
      <c r="S64" s="81">
        <v>370000</v>
      </c>
      <c r="T64" s="81">
        <v>1250000</v>
      </c>
      <c r="U64" s="81">
        <v>16221066</v>
      </c>
      <c r="V64" s="81">
        <v>6287200</v>
      </c>
      <c r="W64" s="81">
        <v>0</v>
      </c>
      <c r="X64" s="81">
        <v>0</v>
      </c>
      <c r="Y64" s="82">
        <v>85122266</v>
      </c>
      <c r="Z64" s="80">
        <v>29630000</v>
      </c>
      <c r="AA64" s="81">
        <v>0</v>
      </c>
      <c r="AB64" s="81">
        <v>55492266</v>
      </c>
      <c r="AC64" s="83">
        <v>85122266</v>
      </c>
    </row>
    <row r="65" spans="1:29" ht="13.5">
      <c r="A65" s="48" t="s">
        <v>573</v>
      </c>
      <c r="B65" s="78" t="s">
        <v>283</v>
      </c>
      <c r="C65" s="79" t="s">
        <v>284</v>
      </c>
      <c r="D65" s="80">
        <v>26945000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180000</v>
      </c>
      <c r="S65" s="81">
        <v>810000</v>
      </c>
      <c r="T65" s="81">
        <v>824000</v>
      </c>
      <c r="U65" s="81">
        <v>4000000</v>
      </c>
      <c r="V65" s="81">
        <v>1180000</v>
      </c>
      <c r="W65" s="81">
        <v>0</v>
      </c>
      <c r="X65" s="81">
        <v>0</v>
      </c>
      <c r="Y65" s="82">
        <v>33939000</v>
      </c>
      <c r="Z65" s="80">
        <v>25195000</v>
      </c>
      <c r="AA65" s="81">
        <v>0</v>
      </c>
      <c r="AB65" s="81">
        <v>8484000</v>
      </c>
      <c r="AC65" s="83">
        <v>33679000</v>
      </c>
    </row>
    <row r="66" spans="1:29" ht="13.5">
      <c r="A66" s="48" t="s">
        <v>574</v>
      </c>
      <c r="B66" s="78" t="s">
        <v>520</v>
      </c>
      <c r="C66" s="79" t="s">
        <v>521</v>
      </c>
      <c r="D66" s="80">
        <v>0</v>
      </c>
      <c r="E66" s="81">
        <v>0</v>
      </c>
      <c r="F66" s="81">
        <v>0</v>
      </c>
      <c r="G66" s="81">
        <v>162978764</v>
      </c>
      <c r="H66" s="81">
        <v>32871300</v>
      </c>
      <c r="I66" s="81">
        <v>0</v>
      </c>
      <c r="J66" s="81">
        <v>0</v>
      </c>
      <c r="K66" s="81">
        <v>0</v>
      </c>
      <c r="L66" s="81">
        <v>3000000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1299996</v>
      </c>
      <c r="S66" s="81">
        <v>99996</v>
      </c>
      <c r="T66" s="81">
        <v>165720</v>
      </c>
      <c r="U66" s="81">
        <v>2379816</v>
      </c>
      <c r="V66" s="81">
        <v>0</v>
      </c>
      <c r="W66" s="81">
        <v>0</v>
      </c>
      <c r="X66" s="81">
        <v>0</v>
      </c>
      <c r="Y66" s="82">
        <v>202795592</v>
      </c>
      <c r="Z66" s="80">
        <v>195850064</v>
      </c>
      <c r="AA66" s="81">
        <v>0</v>
      </c>
      <c r="AB66" s="81">
        <v>6845532</v>
      </c>
      <c r="AC66" s="83">
        <v>202695596</v>
      </c>
    </row>
    <row r="67" spans="1:29" ht="12.75">
      <c r="A67" s="49"/>
      <c r="B67" s="84" t="s">
        <v>601</v>
      </c>
      <c r="C67" s="85"/>
      <c r="D67" s="86">
        <f aca="true" t="shared" si="9" ref="D67:AC67">SUM(D62:D66)</f>
        <v>153332780</v>
      </c>
      <c r="E67" s="87">
        <f t="shared" si="9"/>
        <v>0</v>
      </c>
      <c r="F67" s="87">
        <f t="shared" si="9"/>
        <v>87614965</v>
      </c>
      <c r="G67" s="87">
        <f t="shared" si="9"/>
        <v>163378764</v>
      </c>
      <c r="H67" s="87">
        <f t="shared" si="9"/>
        <v>32871300</v>
      </c>
      <c r="I67" s="87">
        <f t="shared" si="9"/>
        <v>2940000</v>
      </c>
      <c r="J67" s="87">
        <f t="shared" si="9"/>
        <v>0</v>
      </c>
      <c r="K67" s="87">
        <f t="shared" si="9"/>
        <v>0</v>
      </c>
      <c r="L67" s="87">
        <f t="shared" si="9"/>
        <v>4100000</v>
      </c>
      <c r="M67" s="87">
        <f t="shared" si="9"/>
        <v>100057024</v>
      </c>
      <c r="N67" s="87">
        <f t="shared" si="9"/>
        <v>0</v>
      </c>
      <c r="O67" s="87">
        <f t="shared" si="9"/>
        <v>0</v>
      </c>
      <c r="P67" s="87">
        <f t="shared" si="9"/>
        <v>31522356</v>
      </c>
      <c r="Q67" s="87">
        <f t="shared" si="9"/>
        <v>0</v>
      </c>
      <c r="R67" s="87">
        <f t="shared" si="9"/>
        <v>23014575</v>
      </c>
      <c r="S67" s="87">
        <f t="shared" si="9"/>
        <v>5749996</v>
      </c>
      <c r="T67" s="87">
        <f t="shared" si="9"/>
        <v>5382766</v>
      </c>
      <c r="U67" s="87">
        <f t="shared" si="9"/>
        <v>30717090</v>
      </c>
      <c r="V67" s="87">
        <f t="shared" si="9"/>
        <v>35563040</v>
      </c>
      <c r="W67" s="87">
        <f t="shared" si="9"/>
        <v>0</v>
      </c>
      <c r="X67" s="87">
        <f t="shared" si="9"/>
        <v>0</v>
      </c>
      <c r="Y67" s="88">
        <f t="shared" si="9"/>
        <v>676244656</v>
      </c>
      <c r="Z67" s="86">
        <f t="shared" si="9"/>
        <v>380081575</v>
      </c>
      <c r="AA67" s="87">
        <f t="shared" si="9"/>
        <v>42000000</v>
      </c>
      <c r="AB67" s="87">
        <f t="shared" si="9"/>
        <v>231291085</v>
      </c>
      <c r="AC67" s="89">
        <f t="shared" si="9"/>
        <v>653372660</v>
      </c>
    </row>
    <row r="68" spans="1:29" ht="13.5">
      <c r="A68" s="48" t="s">
        <v>573</v>
      </c>
      <c r="B68" s="78" t="s">
        <v>285</v>
      </c>
      <c r="C68" s="79" t="s">
        <v>286</v>
      </c>
      <c r="D68" s="80">
        <v>29175000</v>
      </c>
      <c r="E68" s="81">
        <v>0</v>
      </c>
      <c r="F68" s="81">
        <v>20060000</v>
      </c>
      <c r="G68" s="81">
        <v>0</v>
      </c>
      <c r="H68" s="81">
        <v>0</v>
      </c>
      <c r="I68" s="81">
        <v>1000000</v>
      </c>
      <c r="J68" s="81">
        <v>0</v>
      </c>
      <c r="K68" s="81">
        <v>0</v>
      </c>
      <c r="L68" s="81">
        <v>0</v>
      </c>
      <c r="M68" s="81">
        <v>38810000</v>
      </c>
      <c r="N68" s="81">
        <v>0</v>
      </c>
      <c r="O68" s="81">
        <v>0</v>
      </c>
      <c r="P68" s="81">
        <v>4500000</v>
      </c>
      <c r="Q68" s="81">
        <v>0</v>
      </c>
      <c r="R68" s="81">
        <v>550000</v>
      </c>
      <c r="S68" s="81">
        <v>500000</v>
      </c>
      <c r="T68" s="81">
        <v>1190000</v>
      </c>
      <c r="U68" s="81">
        <v>4150000</v>
      </c>
      <c r="V68" s="81">
        <v>2250000</v>
      </c>
      <c r="W68" s="81">
        <v>0</v>
      </c>
      <c r="X68" s="81">
        <v>0</v>
      </c>
      <c r="Y68" s="82">
        <v>102185000</v>
      </c>
      <c r="Z68" s="80">
        <v>14810000</v>
      </c>
      <c r="AA68" s="81">
        <v>0</v>
      </c>
      <c r="AB68" s="81">
        <v>83950000</v>
      </c>
      <c r="AC68" s="83">
        <v>98760000</v>
      </c>
    </row>
    <row r="69" spans="1:29" ht="13.5">
      <c r="A69" s="48" t="s">
        <v>573</v>
      </c>
      <c r="B69" s="78" t="s">
        <v>287</v>
      </c>
      <c r="C69" s="79" t="s">
        <v>288</v>
      </c>
      <c r="D69" s="80">
        <v>22695021</v>
      </c>
      <c r="E69" s="81">
        <v>0</v>
      </c>
      <c r="F69" s="81">
        <v>5004639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8817846</v>
      </c>
      <c r="N69" s="81">
        <v>0</v>
      </c>
      <c r="O69" s="81">
        <v>0</v>
      </c>
      <c r="P69" s="81">
        <v>12005000</v>
      </c>
      <c r="Q69" s="81">
        <v>0</v>
      </c>
      <c r="R69" s="81">
        <v>2310000</v>
      </c>
      <c r="S69" s="81">
        <v>843200</v>
      </c>
      <c r="T69" s="81">
        <v>648000</v>
      </c>
      <c r="U69" s="81">
        <v>1914978</v>
      </c>
      <c r="V69" s="81">
        <v>3940000</v>
      </c>
      <c r="W69" s="81">
        <v>1000000</v>
      </c>
      <c r="X69" s="81">
        <v>0</v>
      </c>
      <c r="Y69" s="82">
        <v>59178684</v>
      </c>
      <c r="Z69" s="80">
        <v>26759002</v>
      </c>
      <c r="AA69" s="81">
        <v>0</v>
      </c>
      <c r="AB69" s="81">
        <v>30177304</v>
      </c>
      <c r="AC69" s="83">
        <v>56936306</v>
      </c>
    </row>
    <row r="70" spans="1:29" ht="13.5">
      <c r="A70" s="48" t="s">
        <v>573</v>
      </c>
      <c r="B70" s="78" t="s">
        <v>289</v>
      </c>
      <c r="C70" s="79" t="s">
        <v>290</v>
      </c>
      <c r="D70" s="80">
        <v>27100000</v>
      </c>
      <c r="E70" s="81">
        <v>2900000</v>
      </c>
      <c r="F70" s="81">
        <v>7000000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32797000</v>
      </c>
      <c r="N70" s="81">
        <v>0</v>
      </c>
      <c r="O70" s="81">
        <v>0</v>
      </c>
      <c r="P70" s="81">
        <v>12500000</v>
      </c>
      <c r="Q70" s="81">
        <v>0</v>
      </c>
      <c r="R70" s="81">
        <v>3545000</v>
      </c>
      <c r="S70" s="81">
        <v>1500000</v>
      </c>
      <c r="T70" s="81">
        <v>900000</v>
      </c>
      <c r="U70" s="81">
        <v>7350000</v>
      </c>
      <c r="V70" s="81">
        <v>0</v>
      </c>
      <c r="W70" s="81">
        <v>0</v>
      </c>
      <c r="X70" s="81">
        <v>0</v>
      </c>
      <c r="Y70" s="82">
        <v>95592000</v>
      </c>
      <c r="Z70" s="80">
        <v>43097000</v>
      </c>
      <c r="AA70" s="81">
        <v>0</v>
      </c>
      <c r="AB70" s="81">
        <v>52495000</v>
      </c>
      <c r="AC70" s="83">
        <v>95592000</v>
      </c>
    </row>
    <row r="71" spans="1:29" ht="13.5">
      <c r="A71" s="48" t="s">
        <v>573</v>
      </c>
      <c r="B71" s="78" t="s">
        <v>291</v>
      </c>
      <c r="C71" s="79" t="s">
        <v>292</v>
      </c>
      <c r="D71" s="80">
        <v>47917969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35292563</v>
      </c>
      <c r="N71" s="81">
        <v>0</v>
      </c>
      <c r="O71" s="81">
        <v>0</v>
      </c>
      <c r="P71" s="81">
        <v>8248200</v>
      </c>
      <c r="Q71" s="81">
        <v>0</v>
      </c>
      <c r="R71" s="81">
        <v>122205</v>
      </c>
      <c r="S71" s="81">
        <v>1218855</v>
      </c>
      <c r="T71" s="81">
        <v>2363000</v>
      </c>
      <c r="U71" s="81">
        <v>4914686</v>
      </c>
      <c r="V71" s="81">
        <v>1000000</v>
      </c>
      <c r="W71" s="81">
        <v>0</v>
      </c>
      <c r="X71" s="81">
        <v>0</v>
      </c>
      <c r="Y71" s="82">
        <v>101077478</v>
      </c>
      <c r="Z71" s="80">
        <v>27074000</v>
      </c>
      <c r="AA71" s="81">
        <v>0</v>
      </c>
      <c r="AB71" s="81">
        <v>74003478</v>
      </c>
      <c r="AC71" s="83">
        <v>101077478</v>
      </c>
    </row>
    <row r="72" spans="1:29" ht="13.5">
      <c r="A72" s="48" t="s">
        <v>574</v>
      </c>
      <c r="B72" s="78" t="s">
        <v>550</v>
      </c>
      <c r="C72" s="79" t="s">
        <v>551</v>
      </c>
      <c r="D72" s="80">
        <v>0</v>
      </c>
      <c r="E72" s="81">
        <v>0</v>
      </c>
      <c r="F72" s="81">
        <v>0</v>
      </c>
      <c r="G72" s="81">
        <v>220615195</v>
      </c>
      <c r="H72" s="81">
        <v>44872605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200000</v>
      </c>
      <c r="S72" s="81">
        <v>1589630</v>
      </c>
      <c r="T72" s="81">
        <v>910000</v>
      </c>
      <c r="U72" s="81">
        <v>534000</v>
      </c>
      <c r="V72" s="81">
        <v>2500000</v>
      </c>
      <c r="W72" s="81">
        <v>0</v>
      </c>
      <c r="X72" s="81">
        <v>0</v>
      </c>
      <c r="Y72" s="82">
        <v>271221430</v>
      </c>
      <c r="Z72" s="80">
        <v>263487800</v>
      </c>
      <c r="AA72" s="81">
        <v>0</v>
      </c>
      <c r="AB72" s="81">
        <v>7733630</v>
      </c>
      <c r="AC72" s="83">
        <v>271221430</v>
      </c>
    </row>
    <row r="73" spans="1:29" ht="12.75">
      <c r="A73" s="49"/>
      <c r="B73" s="84" t="s">
        <v>602</v>
      </c>
      <c r="C73" s="85"/>
      <c r="D73" s="86">
        <f aca="true" t="shared" si="10" ref="D73:AC73">SUM(D68:D72)</f>
        <v>126887990</v>
      </c>
      <c r="E73" s="87">
        <f t="shared" si="10"/>
        <v>2900000</v>
      </c>
      <c r="F73" s="87">
        <f t="shared" si="10"/>
        <v>32064639</v>
      </c>
      <c r="G73" s="87">
        <f t="shared" si="10"/>
        <v>220615195</v>
      </c>
      <c r="H73" s="87">
        <f t="shared" si="10"/>
        <v>44872605</v>
      </c>
      <c r="I73" s="87">
        <f t="shared" si="10"/>
        <v>1000000</v>
      </c>
      <c r="J73" s="87">
        <f t="shared" si="10"/>
        <v>0</v>
      </c>
      <c r="K73" s="87">
        <f t="shared" si="10"/>
        <v>0</v>
      </c>
      <c r="L73" s="87">
        <f t="shared" si="10"/>
        <v>0</v>
      </c>
      <c r="M73" s="87">
        <f t="shared" si="10"/>
        <v>115717409</v>
      </c>
      <c r="N73" s="87">
        <f t="shared" si="10"/>
        <v>0</v>
      </c>
      <c r="O73" s="87">
        <f t="shared" si="10"/>
        <v>0</v>
      </c>
      <c r="P73" s="87">
        <f t="shared" si="10"/>
        <v>37253200</v>
      </c>
      <c r="Q73" s="87">
        <f t="shared" si="10"/>
        <v>0</v>
      </c>
      <c r="R73" s="87">
        <f t="shared" si="10"/>
        <v>6727205</v>
      </c>
      <c r="S73" s="87">
        <f t="shared" si="10"/>
        <v>5651685</v>
      </c>
      <c r="T73" s="87">
        <f t="shared" si="10"/>
        <v>6011000</v>
      </c>
      <c r="U73" s="87">
        <f t="shared" si="10"/>
        <v>18863664</v>
      </c>
      <c r="V73" s="87">
        <f t="shared" si="10"/>
        <v>9690000</v>
      </c>
      <c r="W73" s="87">
        <f t="shared" si="10"/>
        <v>1000000</v>
      </c>
      <c r="X73" s="87">
        <f t="shared" si="10"/>
        <v>0</v>
      </c>
      <c r="Y73" s="88">
        <f t="shared" si="10"/>
        <v>629254592</v>
      </c>
      <c r="Z73" s="86">
        <f t="shared" si="10"/>
        <v>375227802</v>
      </c>
      <c r="AA73" s="87">
        <f t="shared" si="10"/>
        <v>0</v>
      </c>
      <c r="AB73" s="87">
        <f t="shared" si="10"/>
        <v>248359412</v>
      </c>
      <c r="AC73" s="89">
        <f t="shared" si="10"/>
        <v>623587214</v>
      </c>
    </row>
    <row r="74" spans="1:29" ht="12.75">
      <c r="A74" s="50"/>
      <c r="B74" s="90" t="s">
        <v>603</v>
      </c>
      <c r="C74" s="91"/>
      <c r="D74" s="92">
        <f aca="true" t="shared" si="11" ref="D74:AC74">SUM(D9,D11:D15,D17:D24,D26:D29,D31:D35,D37:D40,D42:D47,D49:D53,D55:D60,D62:D66,D68:D72)</f>
        <v>2930792845</v>
      </c>
      <c r="E74" s="93">
        <f t="shared" si="11"/>
        <v>94465972</v>
      </c>
      <c r="F74" s="93">
        <f t="shared" si="11"/>
        <v>805682059</v>
      </c>
      <c r="G74" s="93">
        <f t="shared" si="11"/>
        <v>2717740460</v>
      </c>
      <c r="H74" s="93">
        <f t="shared" si="11"/>
        <v>841636825</v>
      </c>
      <c r="I74" s="93">
        <f t="shared" si="11"/>
        <v>137274479</v>
      </c>
      <c r="J74" s="93">
        <f t="shared" si="11"/>
        <v>0</v>
      </c>
      <c r="K74" s="93">
        <f t="shared" si="11"/>
        <v>71647000</v>
      </c>
      <c r="L74" s="93">
        <f t="shared" si="11"/>
        <v>27493392</v>
      </c>
      <c r="M74" s="93">
        <f t="shared" si="11"/>
        <v>1142080401</v>
      </c>
      <c r="N74" s="93">
        <f t="shared" si="11"/>
        <v>2250000</v>
      </c>
      <c r="O74" s="93">
        <f t="shared" si="11"/>
        <v>26579866</v>
      </c>
      <c r="P74" s="93">
        <f t="shared" si="11"/>
        <v>1170575841</v>
      </c>
      <c r="Q74" s="93">
        <f t="shared" si="11"/>
        <v>0</v>
      </c>
      <c r="R74" s="93">
        <f t="shared" si="11"/>
        <v>135467645</v>
      </c>
      <c r="S74" s="93">
        <f t="shared" si="11"/>
        <v>139375574</v>
      </c>
      <c r="T74" s="93">
        <f t="shared" si="11"/>
        <v>90523613</v>
      </c>
      <c r="U74" s="93">
        <f t="shared" si="11"/>
        <v>288250649</v>
      </c>
      <c r="V74" s="93">
        <f t="shared" si="11"/>
        <v>387816754</v>
      </c>
      <c r="W74" s="93">
        <f t="shared" si="11"/>
        <v>11449743</v>
      </c>
      <c r="X74" s="93">
        <f t="shared" si="11"/>
        <v>0</v>
      </c>
      <c r="Y74" s="94">
        <f t="shared" si="11"/>
        <v>11021103118</v>
      </c>
      <c r="Z74" s="92">
        <f t="shared" si="11"/>
        <v>7986075856</v>
      </c>
      <c r="AA74" s="93">
        <f t="shared" si="11"/>
        <v>1230298000</v>
      </c>
      <c r="AB74" s="93">
        <f t="shared" si="11"/>
        <v>1574148133</v>
      </c>
      <c r="AC74" s="95">
        <f t="shared" si="11"/>
        <v>10790521989</v>
      </c>
    </row>
    <row r="75" spans="1:29" ht="13.5">
      <c r="A75" s="51"/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3.5">
      <c r="A76" s="52"/>
      <c r="B76" s="127" t="s">
        <v>50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76:T76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2</v>
      </c>
      <c r="AA4" s="121"/>
      <c r="AB4" s="121"/>
      <c r="AC4" s="122"/>
    </row>
    <row r="5" spans="1:29" ht="38.25">
      <c r="A5" s="11"/>
      <c r="B5" s="36" t="s">
        <v>3</v>
      </c>
      <c r="C5" s="37" t="s">
        <v>4</v>
      </c>
      <c r="D5" s="31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3" t="s">
        <v>26</v>
      </c>
      <c r="Z5" s="32" t="s">
        <v>27</v>
      </c>
      <c r="AA5" s="32" t="s">
        <v>28</v>
      </c>
      <c r="AB5" s="32" t="s">
        <v>29</v>
      </c>
      <c r="AC5" s="33" t="s">
        <v>30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604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573</v>
      </c>
      <c r="B9" s="78" t="s">
        <v>293</v>
      </c>
      <c r="C9" s="79" t="s">
        <v>294</v>
      </c>
      <c r="D9" s="80">
        <v>56713007</v>
      </c>
      <c r="E9" s="81">
        <v>0</v>
      </c>
      <c r="F9" s="81">
        <v>0</v>
      </c>
      <c r="G9" s="81">
        <v>0</v>
      </c>
      <c r="H9" s="81">
        <v>0</v>
      </c>
      <c r="I9" s="81">
        <v>30204997</v>
      </c>
      <c r="J9" s="81">
        <v>0</v>
      </c>
      <c r="K9" s="81">
        <v>0</v>
      </c>
      <c r="L9" s="81">
        <v>2500000</v>
      </c>
      <c r="M9" s="81">
        <v>12800000</v>
      </c>
      <c r="N9" s="81">
        <v>0</v>
      </c>
      <c r="O9" s="81">
        <v>0</v>
      </c>
      <c r="P9" s="81">
        <v>17000000</v>
      </c>
      <c r="Q9" s="81">
        <v>0</v>
      </c>
      <c r="R9" s="81">
        <v>1770000</v>
      </c>
      <c r="S9" s="81">
        <v>2850000</v>
      </c>
      <c r="T9" s="81">
        <v>1800000</v>
      </c>
      <c r="U9" s="81">
        <v>10000000</v>
      </c>
      <c r="V9" s="81">
        <v>3000000</v>
      </c>
      <c r="W9" s="81">
        <v>0</v>
      </c>
      <c r="X9" s="81">
        <v>0</v>
      </c>
      <c r="Y9" s="82">
        <v>138638004</v>
      </c>
      <c r="Z9" s="80">
        <v>57271700</v>
      </c>
      <c r="AA9" s="81">
        <v>0</v>
      </c>
      <c r="AB9" s="81">
        <v>81366304</v>
      </c>
      <c r="AC9" s="83">
        <v>138638004</v>
      </c>
    </row>
    <row r="10" spans="1:29" ht="13.5">
      <c r="A10" s="48" t="s">
        <v>573</v>
      </c>
      <c r="B10" s="78" t="s">
        <v>295</v>
      </c>
      <c r="C10" s="79" t="s">
        <v>296</v>
      </c>
      <c r="D10" s="80">
        <v>53071375</v>
      </c>
      <c r="E10" s="81">
        <v>2000000</v>
      </c>
      <c r="F10" s="81">
        <v>8110000</v>
      </c>
      <c r="G10" s="81">
        <v>0</v>
      </c>
      <c r="H10" s="81">
        <v>0</v>
      </c>
      <c r="I10" s="81">
        <v>1500000</v>
      </c>
      <c r="J10" s="81">
        <v>0</v>
      </c>
      <c r="K10" s="81">
        <v>0</v>
      </c>
      <c r="L10" s="81">
        <v>0</v>
      </c>
      <c r="M10" s="81">
        <v>39350625</v>
      </c>
      <c r="N10" s="81">
        <v>0</v>
      </c>
      <c r="O10" s="81">
        <v>0</v>
      </c>
      <c r="P10" s="81">
        <v>1880000</v>
      </c>
      <c r="Q10" s="81">
        <v>0</v>
      </c>
      <c r="R10" s="81">
        <v>0</v>
      </c>
      <c r="S10" s="81">
        <v>1400000</v>
      </c>
      <c r="T10" s="81">
        <v>610000</v>
      </c>
      <c r="U10" s="81">
        <v>10550000</v>
      </c>
      <c r="V10" s="81">
        <v>1200000</v>
      </c>
      <c r="W10" s="81">
        <v>0</v>
      </c>
      <c r="X10" s="81">
        <v>0</v>
      </c>
      <c r="Y10" s="82">
        <v>119672000</v>
      </c>
      <c r="Z10" s="80">
        <v>64229000</v>
      </c>
      <c r="AA10" s="81">
        <v>0</v>
      </c>
      <c r="AB10" s="81">
        <v>55443000</v>
      </c>
      <c r="AC10" s="83">
        <v>119672000</v>
      </c>
    </row>
    <row r="11" spans="1:29" ht="13.5">
      <c r="A11" s="48" t="s">
        <v>573</v>
      </c>
      <c r="B11" s="78" t="s">
        <v>297</v>
      </c>
      <c r="C11" s="79" t="s">
        <v>298</v>
      </c>
      <c r="D11" s="80">
        <v>90438034</v>
      </c>
      <c r="E11" s="81">
        <v>0</v>
      </c>
      <c r="F11" s="81">
        <v>30000000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3800000</v>
      </c>
      <c r="Q11" s="81">
        <v>0</v>
      </c>
      <c r="R11" s="81">
        <v>0</v>
      </c>
      <c r="S11" s="81">
        <v>0</v>
      </c>
      <c r="T11" s="81">
        <v>735000</v>
      </c>
      <c r="U11" s="81">
        <v>1000000</v>
      </c>
      <c r="V11" s="81">
        <v>5000000</v>
      </c>
      <c r="W11" s="81">
        <v>0</v>
      </c>
      <c r="X11" s="81">
        <v>0</v>
      </c>
      <c r="Y11" s="82">
        <v>130973034</v>
      </c>
      <c r="Z11" s="80">
        <v>88938034</v>
      </c>
      <c r="AA11" s="81">
        <v>22000000</v>
      </c>
      <c r="AB11" s="81">
        <v>20035000</v>
      </c>
      <c r="AC11" s="83">
        <v>130973034</v>
      </c>
    </row>
    <row r="12" spans="1:29" ht="13.5">
      <c r="A12" s="48" t="s">
        <v>573</v>
      </c>
      <c r="B12" s="78" t="s">
        <v>299</v>
      </c>
      <c r="C12" s="79" t="s">
        <v>300</v>
      </c>
      <c r="D12" s="80">
        <v>31752635</v>
      </c>
      <c r="E12" s="81">
        <v>0</v>
      </c>
      <c r="F12" s="81">
        <v>5000000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9210215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45962850</v>
      </c>
      <c r="Z12" s="80">
        <v>35239450</v>
      </c>
      <c r="AA12" s="81">
        <v>0</v>
      </c>
      <c r="AB12" s="81">
        <v>10723400</v>
      </c>
      <c r="AC12" s="83">
        <v>45962850</v>
      </c>
    </row>
    <row r="13" spans="1:29" ht="13.5">
      <c r="A13" s="48" t="s">
        <v>573</v>
      </c>
      <c r="B13" s="78" t="s">
        <v>301</v>
      </c>
      <c r="C13" s="79" t="s">
        <v>302</v>
      </c>
      <c r="D13" s="80">
        <v>114516369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24703053</v>
      </c>
      <c r="N13" s="81">
        <v>0</v>
      </c>
      <c r="O13" s="81">
        <v>0</v>
      </c>
      <c r="P13" s="81">
        <v>18530000</v>
      </c>
      <c r="Q13" s="81">
        <v>0</v>
      </c>
      <c r="R13" s="81">
        <v>0</v>
      </c>
      <c r="S13" s="81">
        <v>2920000</v>
      </c>
      <c r="T13" s="81">
        <v>1400000</v>
      </c>
      <c r="U13" s="81">
        <v>150000</v>
      </c>
      <c r="V13" s="81">
        <v>9000000</v>
      </c>
      <c r="W13" s="81">
        <v>0</v>
      </c>
      <c r="X13" s="81">
        <v>0</v>
      </c>
      <c r="Y13" s="82">
        <v>171219422</v>
      </c>
      <c r="Z13" s="80">
        <v>30619346</v>
      </c>
      <c r="AA13" s="81">
        <v>0</v>
      </c>
      <c r="AB13" s="81">
        <v>140600076</v>
      </c>
      <c r="AC13" s="83">
        <v>171219422</v>
      </c>
    </row>
    <row r="14" spans="1:29" ht="13.5">
      <c r="A14" s="48" t="s">
        <v>574</v>
      </c>
      <c r="B14" s="78" t="s">
        <v>530</v>
      </c>
      <c r="C14" s="79" t="s">
        <v>531</v>
      </c>
      <c r="D14" s="80">
        <v>0</v>
      </c>
      <c r="E14" s="81">
        <v>0</v>
      </c>
      <c r="F14" s="81">
        <v>0</v>
      </c>
      <c r="G14" s="81">
        <v>434818512</v>
      </c>
      <c r="H14" s="81">
        <v>97523808</v>
      </c>
      <c r="I14" s="81">
        <v>0</v>
      </c>
      <c r="J14" s="81">
        <v>0</v>
      </c>
      <c r="K14" s="81">
        <v>0</v>
      </c>
      <c r="L14" s="81">
        <v>0</v>
      </c>
      <c r="M14" s="81">
        <v>2199996</v>
      </c>
      <c r="N14" s="81">
        <v>0</v>
      </c>
      <c r="O14" s="81">
        <v>0</v>
      </c>
      <c r="P14" s="81">
        <v>0</v>
      </c>
      <c r="Q14" s="81">
        <v>0</v>
      </c>
      <c r="R14" s="81">
        <v>1699992</v>
      </c>
      <c r="S14" s="81">
        <v>0</v>
      </c>
      <c r="T14" s="81">
        <v>1519992</v>
      </c>
      <c r="U14" s="81">
        <v>14349996</v>
      </c>
      <c r="V14" s="81">
        <v>15300000</v>
      </c>
      <c r="W14" s="81">
        <v>0</v>
      </c>
      <c r="X14" s="81">
        <v>0</v>
      </c>
      <c r="Y14" s="82">
        <v>567412296</v>
      </c>
      <c r="Z14" s="80">
        <v>532342320</v>
      </c>
      <c r="AA14" s="81">
        <v>0</v>
      </c>
      <c r="AB14" s="81">
        <v>35069976</v>
      </c>
      <c r="AC14" s="83">
        <v>567412296</v>
      </c>
    </row>
    <row r="15" spans="1:29" ht="12.75">
      <c r="A15" s="49"/>
      <c r="B15" s="84" t="s">
        <v>605</v>
      </c>
      <c r="C15" s="85"/>
      <c r="D15" s="86">
        <f aca="true" t="shared" si="0" ref="D15:AC15">SUM(D9:D14)</f>
        <v>346491420</v>
      </c>
      <c r="E15" s="87">
        <f t="shared" si="0"/>
        <v>2000000</v>
      </c>
      <c r="F15" s="87">
        <f t="shared" si="0"/>
        <v>43110000</v>
      </c>
      <c r="G15" s="87">
        <f t="shared" si="0"/>
        <v>434818512</v>
      </c>
      <c r="H15" s="87">
        <f t="shared" si="0"/>
        <v>97523808</v>
      </c>
      <c r="I15" s="87">
        <f t="shared" si="0"/>
        <v>31704997</v>
      </c>
      <c r="J15" s="87">
        <f t="shared" si="0"/>
        <v>0</v>
      </c>
      <c r="K15" s="87">
        <f t="shared" si="0"/>
        <v>0</v>
      </c>
      <c r="L15" s="87">
        <f t="shared" si="0"/>
        <v>2500000</v>
      </c>
      <c r="M15" s="87">
        <f t="shared" si="0"/>
        <v>88263889</v>
      </c>
      <c r="N15" s="87">
        <f t="shared" si="0"/>
        <v>0</v>
      </c>
      <c r="O15" s="87">
        <f t="shared" si="0"/>
        <v>0</v>
      </c>
      <c r="P15" s="87">
        <f t="shared" si="0"/>
        <v>41210000</v>
      </c>
      <c r="Q15" s="87">
        <f t="shared" si="0"/>
        <v>0</v>
      </c>
      <c r="R15" s="87">
        <f t="shared" si="0"/>
        <v>3469992</v>
      </c>
      <c r="S15" s="87">
        <f t="shared" si="0"/>
        <v>7170000</v>
      </c>
      <c r="T15" s="87">
        <f t="shared" si="0"/>
        <v>6064992</v>
      </c>
      <c r="U15" s="87">
        <f t="shared" si="0"/>
        <v>36049996</v>
      </c>
      <c r="V15" s="87">
        <f t="shared" si="0"/>
        <v>33500000</v>
      </c>
      <c r="W15" s="87">
        <f t="shared" si="0"/>
        <v>0</v>
      </c>
      <c r="X15" s="87">
        <f t="shared" si="0"/>
        <v>0</v>
      </c>
      <c r="Y15" s="88">
        <f t="shared" si="0"/>
        <v>1173877606</v>
      </c>
      <c r="Z15" s="86">
        <f t="shared" si="0"/>
        <v>808639850</v>
      </c>
      <c r="AA15" s="87">
        <f t="shared" si="0"/>
        <v>22000000</v>
      </c>
      <c r="AB15" s="87">
        <f t="shared" si="0"/>
        <v>343237756</v>
      </c>
      <c r="AC15" s="89">
        <f t="shared" si="0"/>
        <v>1173877606</v>
      </c>
    </row>
    <row r="16" spans="1:29" ht="13.5">
      <c r="A16" s="48" t="s">
        <v>573</v>
      </c>
      <c r="B16" s="78" t="s">
        <v>303</v>
      </c>
      <c r="C16" s="79" t="s">
        <v>304</v>
      </c>
      <c r="D16" s="80">
        <v>1843000</v>
      </c>
      <c r="E16" s="81">
        <v>0</v>
      </c>
      <c r="F16" s="81">
        <v>5269000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32000000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2">
        <v>39112000</v>
      </c>
      <c r="Z16" s="80">
        <v>33843000</v>
      </c>
      <c r="AA16" s="81">
        <v>0</v>
      </c>
      <c r="AB16" s="81">
        <v>0</v>
      </c>
      <c r="AC16" s="83">
        <v>33843000</v>
      </c>
    </row>
    <row r="17" spans="1:29" ht="13.5">
      <c r="A17" s="48" t="s">
        <v>573</v>
      </c>
      <c r="B17" s="78" t="s">
        <v>305</v>
      </c>
      <c r="C17" s="79" t="s">
        <v>306</v>
      </c>
      <c r="D17" s="80">
        <v>130665008</v>
      </c>
      <c r="E17" s="81">
        <v>0</v>
      </c>
      <c r="F17" s="81">
        <v>1100000</v>
      </c>
      <c r="G17" s="81">
        <v>50000</v>
      </c>
      <c r="H17" s="81">
        <v>0</v>
      </c>
      <c r="I17" s="81">
        <v>6500000</v>
      </c>
      <c r="J17" s="81">
        <v>0</v>
      </c>
      <c r="K17" s="81">
        <v>0</v>
      </c>
      <c r="L17" s="81">
        <v>0</v>
      </c>
      <c r="M17" s="81">
        <v>25902004</v>
      </c>
      <c r="N17" s="81">
        <v>0</v>
      </c>
      <c r="O17" s="81">
        <v>0</v>
      </c>
      <c r="P17" s="81">
        <v>7300000</v>
      </c>
      <c r="Q17" s="81">
        <v>0</v>
      </c>
      <c r="R17" s="81">
        <v>600000</v>
      </c>
      <c r="S17" s="81">
        <v>6250000</v>
      </c>
      <c r="T17" s="81">
        <v>210000</v>
      </c>
      <c r="U17" s="81">
        <v>7422996</v>
      </c>
      <c r="V17" s="81">
        <v>4000000</v>
      </c>
      <c r="W17" s="81">
        <v>0</v>
      </c>
      <c r="X17" s="81">
        <v>0</v>
      </c>
      <c r="Y17" s="82">
        <v>190000008</v>
      </c>
      <c r="Z17" s="80">
        <v>98702012</v>
      </c>
      <c r="AA17" s="81">
        <v>0</v>
      </c>
      <c r="AB17" s="81">
        <v>91297996</v>
      </c>
      <c r="AC17" s="83">
        <v>190000008</v>
      </c>
    </row>
    <row r="18" spans="1:29" ht="13.5">
      <c r="A18" s="48" t="s">
        <v>573</v>
      </c>
      <c r="B18" s="78" t="s">
        <v>307</v>
      </c>
      <c r="C18" s="79" t="s">
        <v>308</v>
      </c>
      <c r="D18" s="80">
        <v>43273452</v>
      </c>
      <c r="E18" s="81">
        <v>8845008</v>
      </c>
      <c r="F18" s="81">
        <v>38040000</v>
      </c>
      <c r="G18" s="81">
        <v>300000</v>
      </c>
      <c r="H18" s="81">
        <v>0</v>
      </c>
      <c r="I18" s="81">
        <v>3300000</v>
      </c>
      <c r="J18" s="81">
        <v>0</v>
      </c>
      <c r="K18" s="81">
        <v>0</v>
      </c>
      <c r="L18" s="81">
        <v>0</v>
      </c>
      <c r="M18" s="81">
        <v>53945388</v>
      </c>
      <c r="N18" s="81">
        <v>0</v>
      </c>
      <c r="O18" s="81">
        <v>0</v>
      </c>
      <c r="P18" s="81">
        <v>41210004</v>
      </c>
      <c r="Q18" s="81">
        <v>0</v>
      </c>
      <c r="R18" s="81">
        <v>6211992</v>
      </c>
      <c r="S18" s="81">
        <v>9836988</v>
      </c>
      <c r="T18" s="81">
        <v>7374012</v>
      </c>
      <c r="U18" s="81">
        <v>24280008</v>
      </c>
      <c r="V18" s="81">
        <v>5762016</v>
      </c>
      <c r="W18" s="81">
        <v>4800000</v>
      </c>
      <c r="X18" s="81">
        <v>0</v>
      </c>
      <c r="Y18" s="82">
        <v>247178868</v>
      </c>
      <c r="Z18" s="80">
        <v>58603836</v>
      </c>
      <c r="AA18" s="81">
        <v>0</v>
      </c>
      <c r="AB18" s="81">
        <v>188575032</v>
      </c>
      <c r="AC18" s="83">
        <v>247178868</v>
      </c>
    </row>
    <row r="19" spans="1:29" ht="13.5">
      <c r="A19" s="48" t="s">
        <v>573</v>
      </c>
      <c r="B19" s="78" t="s">
        <v>309</v>
      </c>
      <c r="C19" s="79" t="s">
        <v>310</v>
      </c>
      <c r="D19" s="80">
        <v>129037451</v>
      </c>
      <c r="E19" s="81">
        <v>0</v>
      </c>
      <c r="F19" s="81">
        <v>64583996</v>
      </c>
      <c r="G19" s="81">
        <v>0</v>
      </c>
      <c r="H19" s="81">
        <v>0</v>
      </c>
      <c r="I19" s="81">
        <v>22449984</v>
      </c>
      <c r="J19" s="81">
        <v>0</v>
      </c>
      <c r="K19" s="81">
        <v>0</v>
      </c>
      <c r="L19" s="81">
        <v>0</v>
      </c>
      <c r="M19" s="81">
        <v>53493924</v>
      </c>
      <c r="N19" s="81">
        <v>0</v>
      </c>
      <c r="O19" s="81">
        <v>0</v>
      </c>
      <c r="P19" s="81">
        <v>55949996</v>
      </c>
      <c r="Q19" s="81">
        <v>0</v>
      </c>
      <c r="R19" s="81">
        <v>4500000</v>
      </c>
      <c r="S19" s="81">
        <v>2299988</v>
      </c>
      <c r="T19" s="81">
        <v>0</v>
      </c>
      <c r="U19" s="81">
        <v>24631320</v>
      </c>
      <c r="V19" s="81">
        <v>5300004</v>
      </c>
      <c r="W19" s="81">
        <v>0</v>
      </c>
      <c r="X19" s="81">
        <v>0</v>
      </c>
      <c r="Y19" s="82">
        <v>362246663</v>
      </c>
      <c r="Z19" s="80">
        <v>106678992</v>
      </c>
      <c r="AA19" s="81">
        <v>0</v>
      </c>
      <c r="AB19" s="81">
        <v>250567671</v>
      </c>
      <c r="AC19" s="83">
        <v>357246663</v>
      </c>
    </row>
    <row r="20" spans="1:29" ht="13.5">
      <c r="A20" s="48" t="s">
        <v>574</v>
      </c>
      <c r="B20" s="78" t="s">
        <v>532</v>
      </c>
      <c r="C20" s="79" t="s">
        <v>533</v>
      </c>
      <c r="D20" s="80">
        <v>0</v>
      </c>
      <c r="E20" s="81">
        <v>0</v>
      </c>
      <c r="F20" s="81">
        <v>0</v>
      </c>
      <c r="G20" s="81">
        <v>186800112</v>
      </c>
      <c r="H20" s="81">
        <v>0</v>
      </c>
      <c r="I20" s="81">
        <v>0</v>
      </c>
      <c r="J20" s="81">
        <v>0</v>
      </c>
      <c r="K20" s="81">
        <v>0</v>
      </c>
      <c r="L20" s="81">
        <v>4315896</v>
      </c>
      <c r="M20" s="81">
        <v>58749996</v>
      </c>
      <c r="N20" s="81">
        <v>0</v>
      </c>
      <c r="O20" s="81">
        <v>0</v>
      </c>
      <c r="P20" s="81">
        <v>0</v>
      </c>
      <c r="Q20" s="81">
        <v>0</v>
      </c>
      <c r="R20" s="81">
        <v>2649996</v>
      </c>
      <c r="S20" s="81">
        <v>350004</v>
      </c>
      <c r="T20" s="81">
        <v>1599996</v>
      </c>
      <c r="U20" s="81">
        <v>499030884</v>
      </c>
      <c r="V20" s="81">
        <v>13500000</v>
      </c>
      <c r="W20" s="81">
        <v>0</v>
      </c>
      <c r="X20" s="81">
        <v>0</v>
      </c>
      <c r="Y20" s="82">
        <v>766996884</v>
      </c>
      <c r="Z20" s="80">
        <v>660206340</v>
      </c>
      <c r="AA20" s="81">
        <v>0</v>
      </c>
      <c r="AB20" s="81">
        <v>106790544</v>
      </c>
      <c r="AC20" s="83">
        <v>766996884</v>
      </c>
    </row>
    <row r="21" spans="1:29" ht="12.75">
      <c r="A21" s="49"/>
      <c r="B21" s="84" t="s">
        <v>606</v>
      </c>
      <c r="C21" s="85"/>
      <c r="D21" s="86">
        <f aca="true" t="shared" si="1" ref="D21:AC21">SUM(D16:D20)</f>
        <v>304818911</v>
      </c>
      <c r="E21" s="87">
        <f t="shared" si="1"/>
        <v>8845008</v>
      </c>
      <c r="F21" s="87">
        <f t="shared" si="1"/>
        <v>108992996</v>
      </c>
      <c r="G21" s="87">
        <f t="shared" si="1"/>
        <v>187150112</v>
      </c>
      <c r="H21" s="87">
        <f t="shared" si="1"/>
        <v>0</v>
      </c>
      <c r="I21" s="87">
        <f t="shared" si="1"/>
        <v>32249984</v>
      </c>
      <c r="J21" s="87">
        <f t="shared" si="1"/>
        <v>0</v>
      </c>
      <c r="K21" s="87">
        <f t="shared" si="1"/>
        <v>0</v>
      </c>
      <c r="L21" s="87">
        <f t="shared" si="1"/>
        <v>4315896</v>
      </c>
      <c r="M21" s="87">
        <f t="shared" si="1"/>
        <v>224091312</v>
      </c>
      <c r="N21" s="87">
        <f t="shared" si="1"/>
        <v>0</v>
      </c>
      <c r="O21" s="87">
        <f t="shared" si="1"/>
        <v>0</v>
      </c>
      <c r="P21" s="87">
        <f t="shared" si="1"/>
        <v>104460000</v>
      </c>
      <c r="Q21" s="87">
        <f t="shared" si="1"/>
        <v>0</v>
      </c>
      <c r="R21" s="87">
        <f t="shared" si="1"/>
        <v>13961988</v>
      </c>
      <c r="S21" s="87">
        <f t="shared" si="1"/>
        <v>18736980</v>
      </c>
      <c r="T21" s="87">
        <f t="shared" si="1"/>
        <v>9184008</v>
      </c>
      <c r="U21" s="87">
        <f t="shared" si="1"/>
        <v>555365208</v>
      </c>
      <c r="V21" s="87">
        <f t="shared" si="1"/>
        <v>28562020</v>
      </c>
      <c r="W21" s="87">
        <f t="shared" si="1"/>
        <v>4800000</v>
      </c>
      <c r="X21" s="87">
        <f t="shared" si="1"/>
        <v>0</v>
      </c>
      <c r="Y21" s="88">
        <f t="shared" si="1"/>
        <v>1605534423</v>
      </c>
      <c r="Z21" s="86">
        <f t="shared" si="1"/>
        <v>958034180</v>
      </c>
      <c r="AA21" s="87">
        <f t="shared" si="1"/>
        <v>0</v>
      </c>
      <c r="AB21" s="87">
        <f t="shared" si="1"/>
        <v>637231243</v>
      </c>
      <c r="AC21" s="89">
        <f t="shared" si="1"/>
        <v>1595265423</v>
      </c>
    </row>
    <row r="22" spans="1:29" ht="13.5">
      <c r="A22" s="48" t="s">
        <v>573</v>
      </c>
      <c r="B22" s="78" t="s">
        <v>311</v>
      </c>
      <c r="C22" s="79" t="s">
        <v>312</v>
      </c>
      <c r="D22" s="80">
        <v>23758518</v>
      </c>
      <c r="E22" s="81">
        <v>0</v>
      </c>
      <c r="F22" s="81">
        <v>6550000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19404183</v>
      </c>
      <c r="N22" s="81">
        <v>0</v>
      </c>
      <c r="O22" s="81">
        <v>0</v>
      </c>
      <c r="P22" s="81">
        <v>750000</v>
      </c>
      <c r="Q22" s="81">
        <v>0</v>
      </c>
      <c r="R22" s="81">
        <v>1998000</v>
      </c>
      <c r="S22" s="81">
        <v>2860000</v>
      </c>
      <c r="T22" s="81">
        <v>320000</v>
      </c>
      <c r="U22" s="81">
        <v>3433087</v>
      </c>
      <c r="V22" s="81">
        <v>1800000</v>
      </c>
      <c r="W22" s="81">
        <v>0</v>
      </c>
      <c r="X22" s="81">
        <v>0</v>
      </c>
      <c r="Y22" s="82">
        <v>60873788</v>
      </c>
      <c r="Z22" s="80">
        <v>47912701</v>
      </c>
      <c r="AA22" s="81">
        <v>0</v>
      </c>
      <c r="AB22" s="81">
        <v>12961087</v>
      </c>
      <c r="AC22" s="83">
        <v>60873788</v>
      </c>
    </row>
    <row r="23" spans="1:29" ht="13.5">
      <c r="A23" s="48" t="s">
        <v>573</v>
      </c>
      <c r="B23" s="78" t="s">
        <v>313</v>
      </c>
      <c r="C23" s="79" t="s">
        <v>314</v>
      </c>
      <c r="D23" s="80">
        <v>34446331</v>
      </c>
      <c r="E23" s="81">
        <v>0</v>
      </c>
      <c r="F23" s="81">
        <v>19400000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3000000</v>
      </c>
      <c r="N23" s="81">
        <v>0</v>
      </c>
      <c r="O23" s="81">
        <v>0</v>
      </c>
      <c r="P23" s="81">
        <v>0</v>
      </c>
      <c r="Q23" s="81">
        <v>0</v>
      </c>
      <c r="R23" s="81">
        <v>1350000</v>
      </c>
      <c r="S23" s="81">
        <v>2600000</v>
      </c>
      <c r="T23" s="81">
        <v>353000</v>
      </c>
      <c r="U23" s="81">
        <v>450000</v>
      </c>
      <c r="V23" s="81">
        <v>0</v>
      </c>
      <c r="W23" s="81">
        <v>0</v>
      </c>
      <c r="X23" s="81">
        <v>0</v>
      </c>
      <c r="Y23" s="82">
        <v>61599331</v>
      </c>
      <c r="Z23" s="80">
        <v>49186331</v>
      </c>
      <c r="AA23" s="81">
        <v>0</v>
      </c>
      <c r="AB23" s="81">
        <v>12413000</v>
      </c>
      <c r="AC23" s="83">
        <v>61599331</v>
      </c>
    </row>
    <row r="24" spans="1:29" ht="13.5">
      <c r="A24" s="48" t="s">
        <v>573</v>
      </c>
      <c r="B24" s="78" t="s">
        <v>81</v>
      </c>
      <c r="C24" s="79" t="s">
        <v>82</v>
      </c>
      <c r="D24" s="80">
        <v>421620062</v>
      </c>
      <c r="E24" s="81">
        <v>0</v>
      </c>
      <c r="F24" s="81">
        <v>20200867</v>
      </c>
      <c r="G24" s="81">
        <v>250087332</v>
      </c>
      <c r="H24" s="81">
        <v>286157000</v>
      </c>
      <c r="I24" s="81">
        <v>7600000</v>
      </c>
      <c r="J24" s="81">
        <v>0</v>
      </c>
      <c r="K24" s="81">
        <v>0</v>
      </c>
      <c r="L24" s="81">
        <v>1500000</v>
      </c>
      <c r="M24" s="81">
        <v>176764213</v>
      </c>
      <c r="N24" s="81">
        <v>0</v>
      </c>
      <c r="O24" s="81">
        <v>5501619</v>
      </c>
      <c r="P24" s="81">
        <v>5720659</v>
      </c>
      <c r="Q24" s="81">
        <v>0</v>
      </c>
      <c r="R24" s="81">
        <v>303584</v>
      </c>
      <c r="S24" s="81">
        <v>2000000</v>
      </c>
      <c r="T24" s="81">
        <v>373225</v>
      </c>
      <c r="U24" s="81">
        <v>3670121</v>
      </c>
      <c r="V24" s="81">
        <v>20000000</v>
      </c>
      <c r="W24" s="81">
        <v>0</v>
      </c>
      <c r="X24" s="81">
        <v>0</v>
      </c>
      <c r="Y24" s="82">
        <v>1201498682</v>
      </c>
      <c r="Z24" s="80">
        <v>875554850</v>
      </c>
      <c r="AA24" s="81">
        <v>234922529</v>
      </c>
      <c r="AB24" s="81">
        <v>91021303</v>
      </c>
      <c r="AC24" s="83">
        <v>1201498682</v>
      </c>
    </row>
    <row r="25" spans="1:29" ht="13.5">
      <c r="A25" s="48" t="s">
        <v>573</v>
      </c>
      <c r="B25" s="78" t="s">
        <v>315</v>
      </c>
      <c r="C25" s="79" t="s">
        <v>316</v>
      </c>
      <c r="D25" s="80">
        <v>69275000</v>
      </c>
      <c r="E25" s="81">
        <v>3750000</v>
      </c>
      <c r="F25" s="81">
        <v>8250000</v>
      </c>
      <c r="G25" s="81">
        <v>0</v>
      </c>
      <c r="H25" s="81">
        <v>0</v>
      </c>
      <c r="I25" s="81">
        <v>200000</v>
      </c>
      <c r="J25" s="81">
        <v>0</v>
      </c>
      <c r="K25" s="81">
        <v>0</v>
      </c>
      <c r="L25" s="81">
        <v>0</v>
      </c>
      <c r="M25" s="81">
        <v>29380250</v>
      </c>
      <c r="N25" s="81">
        <v>0</v>
      </c>
      <c r="O25" s="81">
        <v>8000000</v>
      </c>
      <c r="P25" s="81">
        <v>9600000</v>
      </c>
      <c r="Q25" s="81">
        <v>0</v>
      </c>
      <c r="R25" s="81">
        <v>0</v>
      </c>
      <c r="S25" s="81">
        <v>1543000</v>
      </c>
      <c r="T25" s="81">
        <v>0</v>
      </c>
      <c r="U25" s="81">
        <v>2470000</v>
      </c>
      <c r="V25" s="81">
        <v>2200000</v>
      </c>
      <c r="W25" s="81">
        <v>0</v>
      </c>
      <c r="X25" s="81">
        <v>0</v>
      </c>
      <c r="Y25" s="82">
        <v>134668250</v>
      </c>
      <c r="Z25" s="80">
        <v>54318250</v>
      </c>
      <c r="AA25" s="81">
        <v>0</v>
      </c>
      <c r="AB25" s="81">
        <v>80350000</v>
      </c>
      <c r="AC25" s="83">
        <v>134668250</v>
      </c>
    </row>
    <row r="26" spans="1:29" ht="13.5">
      <c r="A26" s="48" t="s">
        <v>574</v>
      </c>
      <c r="B26" s="78" t="s">
        <v>534</v>
      </c>
      <c r="C26" s="79" t="s">
        <v>535</v>
      </c>
      <c r="D26" s="80">
        <v>0</v>
      </c>
      <c r="E26" s="81">
        <v>0</v>
      </c>
      <c r="F26" s="81">
        <v>0</v>
      </c>
      <c r="G26" s="81">
        <v>296930000</v>
      </c>
      <c r="H26" s="81">
        <v>5000000</v>
      </c>
      <c r="I26" s="81">
        <v>0</v>
      </c>
      <c r="J26" s="81">
        <v>0</v>
      </c>
      <c r="K26" s="81">
        <v>0</v>
      </c>
      <c r="L26" s="81">
        <v>0</v>
      </c>
      <c r="M26" s="81">
        <v>1700000</v>
      </c>
      <c r="N26" s="81">
        <v>0</v>
      </c>
      <c r="O26" s="81">
        <v>0</v>
      </c>
      <c r="P26" s="81">
        <v>7000000</v>
      </c>
      <c r="Q26" s="81">
        <v>0</v>
      </c>
      <c r="R26" s="81">
        <v>2047000</v>
      </c>
      <c r="S26" s="81">
        <v>2600000</v>
      </c>
      <c r="T26" s="81">
        <v>250000</v>
      </c>
      <c r="U26" s="81">
        <v>4350000</v>
      </c>
      <c r="V26" s="81">
        <v>1500000</v>
      </c>
      <c r="W26" s="81">
        <v>0</v>
      </c>
      <c r="X26" s="81">
        <v>0</v>
      </c>
      <c r="Y26" s="82">
        <v>321377000</v>
      </c>
      <c r="Z26" s="80">
        <v>239935000</v>
      </c>
      <c r="AA26" s="81">
        <v>0</v>
      </c>
      <c r="AB26" s="81">
        <v>81442000</v>
      </c>
      <c r="AC26" s="83">
        <v>321377000</v>
      </c>
    </row>
    <row r="27" spans="1:29" ht="12.75">
      <c r="A27" s="49"/>
      <c r="B27" s="84" t="s">
        <v>607</v>
      </c>
      <c r="C27" s="85"/>
      <c r="D27" s="86">
        <f aca="true" t="shared" si="2" ref="D27:AC27">SUM(D22:D26)</f>
        <v>549099911</v>
      </c>
      <c r="E27" s="87">
        <f t="shared" si="2"/>
        <v>3750000</v>
      </c>
      <c r="F27" s="87">
        <f t="shared" si="2"/>
        <v>54400867</v>
      </c>
      <c r="G27" s="87">
        <f t="shared" si="2"/>
        <v>547017332</v>
      </c>
      <c r="H27" s="87">
        <f t="shared" si="2"/>
        <v>291157000</v>
      </c>
      <c r="I27" s="87">
        <f t="shared" si="2"/>
        <v>7800000</v>
      </c>
      <c r="J27" s="87">
        <f t="shared" si="2"/>
        <v>0</v>
      </c>
      <c r="K27" s="87">
        <f t="shared" si="2"/>
        <v>0</v>
      </c>
      <c r="L27" s="87">
        <f t="shared" si="2"/>
        <v>1500000</v>
      </c>
      <c r="M27" s="87">
        <f t="shared" si="2"/>
        <v>230248646</v>
      </c>
      <c r="N27" s="87">
        <f t="shared" si="2"/>
        <v>0</v>
      </c>
      <c r="O27" s="87">
        <f t="shared" si="2"/>
        <v>13501619</v>
      </c>
      <c r="P27" s="87">
        <f t="shared" si="2"/>
        <v>23070659</v>
      </c>
      <c r="Q27" s="87">
        <f t="shared" si="2"/>
        <v>0</v>
      </c>
      <c r="R27" s="87">
        <f t="shared" si="2"/>
        <v>5698584</v>
      </c>
      <c r="S27" s="87">
        <f t="shared" si="2"/>
        <v>11603000</v>
      </c>
      <c r="T27" s="87">
        <f t="shared" si="2"/>
        <v>1296225</v>
      </c>
      <c r="U27" s="87">
        <f t="shared" si="2"/>
        <v>14373208</v>
      </c>
      <c r="V27" s="87">
        <f t="shared" si="2"/>
        <v>25500000</v>
      </c>
      <c r="W27" s="87">
        <f t="shared" si="2"/>
        <v>0</v>
      </c>
      <c r="X27" s="87">
        <f t="shared" si="2"/>
        <v>0</v>
      </c>
      <c r="Y27" s="88">
        <f t="shared" si="2"/>
        <v>1780017051</v>
      </c>
      <c r="Z27" s="86">
        <f t="shared" si="2"/>
        <v>1266907132</v>
      </c>
      <c r="AA27" s="87">
        <f t="shared" si="2"/>
        <v>234922529</v>
      </c>
      <c r="AB27" s="87">
        <f t="shared" si="2"/>
        <v>278187390</v>
      </c>
      <c r="AC27" s="89">
        <f t="shared" si="2"/>
        <v>1780017051</v>
      </c>
    </row>
    <row r="28" spans="1:29" ht="13.5">
      <c r="A28" s="48" t="s">
        <v>573</v>
      </c>
      <c r="B28" s="78" t="s">
        <v>317</v>
      </c>
      <c r="C28" s="79" t="s">
        <v>318</v>
      </c>
      <c r="D28" s="80">
        <v>15650004</v>
      </c>
      <c r="E28" s="81">
        <v>8000004</v>
      </c>
      <c r="F28" s="81">
        <v>12380016</v>
      </c>
      <c r="G28" s="81">
        <v>44062476</v>
      </c>
      <c r="H28" s="81">
        <v>937548</v>
      </c>
      <c r="I28" s="81">
        <v>0</v>
      </c>
      <c r="J28" s="81">
        <v>0</v>
      </c>
      <c r="K28" s="81">
        <v>0</v>
      </c>
      <c r="L28" s="81">
        <v>0</v>
      </c>
      <c r="M28" s="81">
        <v>15472800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2">
        <v>96502848</v>
      </c>
      <c r="Z28" s="80">
        <v>96502848</v>
      </c>
      <c r="AA28" s="81">
        <v>0</v>
      </c>
      <c r="AB28" s="81">
        <v>0</v>
      </c>
      <c r="AC28" s="83">
        <v>96502848</v>
      </c>
    </row>
    <row r="29" spans="1:29" ht="13.5">
      <c r="A29" s="48" t="s">
        <v>573</v>
      </c>
      <c r="B29" s="78" t="s">
        <v>319</v>
      </c>
      <c r="C29" s="79" t="s">
        <v>320</v>
      </c>
      <c r="D29" s="80">
        <v>14072465</v>
      </c>
      <c r="E29" s="81">
        <v>0</v>
      </c>
      <c r="F29" s="81">
        <v>22163274</v>
      </c>
      <c r="G29" s="81">
        <v>45028021</v>
      </c>
      <c r="H29" s="81">
        <v>1500000</v>
      </c>
      <c r="I29" s="81">
        <v>15246111</v>
      </c>
      <c r="J29" s="81">
        <v>0</v>
      </c>
      <c r="K29" s="81">
        <v>0</v>
      </c>
      <c r="L29" s="81">
        <v>0</v>
      </c>
      <c r="M29" s="81">
        <v>4000000</v>
      </c>
      <c r="N29" s="81">
        <v>0</v>
      </c>
      <c r="O29" s="81">
        <v>0</v>
      </c>
      <c r="P29" s="81">
        <v>1000000</v>
      </c>
      <c r="Q29" s="81">
        <v>0</v>
      </c>
      <c r="R29" s="81">
        <v>0</v>
      </c>
      <c r="S29" s="81">
        <v>1000000</v>
      </c>
      <c r="T29" s="81">
        <v>891979</v>
      </c>
      <c r="U29" s="81">
        <v>1590000</v>
      </c>
      <c r="V29" s="81">
        <v>4500000</v>
      </c>
      <c r="W29" s="81">
        <v>0</v>
      </c>
      <c r="X29" s="81">
        <v>0</v>
      </c>
      <c r="Y29" s="82">
        <v>110991850</v>
      </c>
      <c r="Z29" s="80">
        <v>86381850</v>
      </c>
      <c r="AA29" s="81">
        <v>0</v>
      </c>
      <c r="AB29" s="81">
        <v>24610000</v>
      </c>
      <c r="AC29" s="83">
        <v>110991850</v>
      </c>
    </row>
    <row r="30" spans="1:29" ht="13.5">
      <c r="A30" s="48" t="s">
        <v>573</v>
      </c>
      <c r="B30" s="78" t="s">
        <v>321</v>
      </c>
      <c r="C30" s="79" t="s">
        <v>322</v>
      </c>
      <c r="D30" s="80">
        <v>8724894</v>
      </c>
      <c r="E30" s="81">
        <v>3455070</v>
      </c>
      <c r="F30" s="81">
        <v>15548000</v>
      </c>
      <c r="G30" s="81">
        <v>27675001</v>
      </c>
      <c r="H30" s="81">
        <v>9800000</v>
      </c>
      <c r="I30" s="81">
        <v>500000</v>
      </c>
      <c r="J30" s="81">
        <v>0</v>
      </c>
      <c r="K30" s="81">
        <v>0</v>
      </c>
      <c r="L30" s="81">
        <v>0</v>
      </c>
      <c r="M30" s="81">
        <v>13192035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320000</v>
      </c>
      <c r="T30" s="81">
        <v>500000</v>
      </c>
      <c r="U30" s="81">
        <v>700000</v>
      </c>
      <c r="V30" s="81">
        <v>5000000</v>
      </c>
      <c r="W30" s="81">
        <v>0</v>
      </c>
      <c r="X30" s="81">
        <v>0</v>
      </c>
      <c r="Y30" s="82">
        <v>85415000</v>
      </c>
      <c r="Z30" s="80">
        <v>77495000</v>
      </c>
      <c r="AA30" s="81">
        <v>0</v>
      </c>
      <c r="AB30" s="81">
        <v>7920000</v>
      </c>
      <c r="AC30" s="83">
        <v>85415000</v>
      </c>
    </row>
    <row r="31" spans="1:29" ht="13.5">
      <c r="A31" s="48" t="s">
        <v>573</v>
      </c>
      <c r="B31" s="78" t="s">
        <v>323</v>
      </c>
      <c r="C31" s="79" t="s">
        <v>324</v>
      </c>
      <c r="D31" s="80">
        <v>66306273</v>
      </c>
      <c r="E31" s="81">
        <v>0</v>
      </c>
      <c r="F31" s="81">
        <v>26830000</v>
      </c>
      <c r="G31" s="81">
        <v>202707427</v>
      </c>
      <c r="H31" s="81">
        <v>14000000</v>
      </c>
      <c r="I31" s="81">
        <v>0</v>
      </c>
      <c r="J31" s="81">
        <v>0</v>
      </c>
      <c r="K31" s="81">
        <v>0</v>
      </c>
      <c r="L31" s="81">
        <v>0</v>
      </c>
      <c r="M31" s="81">
        <v>4500000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600000</v>
      </c>
      <c r="T31" s="81">
        <v>400000</v>
      </c>
      <c r="U31" s="81">
        <v>0</v>
      </c>
      <c r="V31" s="81">
        <v>11000000</v>
      </c>
      <c r="W31" s="81">
        <v>0</v>
      </c>
      <c r="X31" s="81">
        <v>0</v>
      </c>
      <c r="Y31" s="82">
        <v>326343700</v>
      </c>
      <c r="Z31" s="80">
        <v>283843700</v>
      </c>
      <c r="AA31" s="81">
        <v>0</v>
      </c>
      <c r="AB31" s="81">
        <v>42500000</v>
      </c>
      <c r="AC31" s="83">
        <v>326343700</v>
      </c>
    </row>
    <row r="32" spans="1:29" ht="13.5">
      <c r="A32" s="48" t="s">
        <v>573</v>
      </c>
      <c r="B32" s="78" t="s">
        <v>325</v>
      </c>
      <c r="C32" s="79" t="s">
        <v>326</v>
      </c>
      <c r="D32" s="80">
        <v>16250004</v>
      </c>
      <c r="E32" s="81">
        <v>0</v>
      </c>
      <c r="F32" s="81">
        <v>37850016</v>
      </c>
      <c r="G32" s="81">
        <v>0</v>
      </c>
      <c r="H32" s="81">
        <v>0</v>
      </c>
      <c r="I32" s="81">
        <v>4354800</v>
      </c>
      <c r="J32" s="81">
        <v>0</v>
      </c>
      <c r="K32" s="81">
        <v>0</v>
      </c>
      <c r="L32" s="81">
        <v>0</v>
      </c>
      <c r="M32" s="81">
        <v>11943660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70398480</v>
      </c>
      <c r="Z32" s="80">
        <v>70398480</v>
      </c>
      <c r="AA32" s="81">
        <v>0</v>
      </c>
      <c r="AB32" s="81">
        <v>0</v>
      </c>
      <c r="AC32" s="83">
        <v>70398480</v>
      </c>
    </row>
    <row r="33" spans="1:29" ht="13.5">
      <c r="A33" s="48" t="s">
        <v>574</v>
      </c>
      <c r="B33" s="78" t="s">
        <v>536</v>
      </c>
      <c r="C33" s="79" t="s">
        <v>537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5000004</v>
      </c>
      <c r="N33" s="81">
        <v>0</v>
      </c>
      <c r="O33" s="81">
        <v>0</v>
      </c>
      <c r="P33" s="81">
        <v>628008</v>
      </c>
      <c r="Q33" s="81">
        <v>0</v>
      </c>
      <c r="R33" s="81">
        <v>2000004</v>
      </c>
      <c r="S33" s="81">
        <v>0</v>
      </c>
      <c r="T33" s="81">
        <v>236016</v>
      </c>
      <c r="U33" s="81">
        <v>2090976</v>
      </c>
      <c r="V33" s="81">
        <v>4983672</v>
      </c>
      <c r="W33" s="81">
        <v>0</v>
      </c>
      <c r="X33" s="81">
        <v>0</v>
      </c>
      <c r="Y33" s="82">
        <v>14938680</v>
      </c>
      <c r="Z33" s="80">
        <v>0</v>
      </c>
      <c r="AA33" s="81">
        <v>0</v>
      </c>
      <c r="AB33" s="81">
        <v>13638684</v>
      </c>
      <c r="AC33" s="83">
        <v>13638684</v>
      </c>
    </row>
    <row r="34" spans="1:29" ht="12.75">
      <c r="A34" s="49"/>
      <c r="B34" s="84" t="s">
        <v>608</v>
      </c>
      <c r="C34" s="85"/>
      <c r="D34" s="86">
        <f aca="true" t="shared" si="3" ref="D34:AC34">SUM(D28:D33)</f>
        <v>121003640</v>
      </c>
      <c r="E34" s="87">
        <f t="shared" si="3"/>
        <v>11455074</v>
      </c>
      <c r="F34" s="87">
        <f t="shared" si="3"/>
        <v>114771306</v>
      </c>
      <c r="G34" s="87">
        <f t="shared" si="3"/>
        <v>319472925</v>
      </c>
      <c r="H34" s="87">
        <f t="shared" si="3"/>
        <v>26237548</v>
      </c>
      <c r="I34" s="87">
        <f t="shared" si="3"/>
        <v>20100911</v>
      </c>
      <c r="J34" s="87">
        <f t="shared" si="3"/>
        <v>0</v>
      </c>
      <c r="K34" s="87">
        <f t="shared" si="3"/>
        <v>0</v>
      </c>
      <c r="L34" s="87">
        <f t="shared" si="3"/>
        <v>0</v>
      </c>
      <c r="M34" s="87">
        <f t="shared" si="3"/>
        <v>54108499</v>
      </c>
      <c r="N34" s="87">
        <f t="shared" si="3"/>
        <v>0</v>
      </c>
      <c r="O34" s="87">
        <f t="shared" si="3"/>
        <v>0</v>
      </c>
      <c r="P34" s="87">
        <f t="shared" si="3"/>
        <v>1628008</v>
      </c>
      <c r="Q34" s="87">
        <f t="shared" si="3"/>
        <v>0</v>
      </c>
      <c r="R34" s="87">
        <f t="shared" si="3"/>
        <v>2000004</v>
      </c>
      <c r="S34" s="87">
        <f t="shared" si="3"/>
        <v>1920000</v>
      </c>
      <c r="T34" s="87">
        <f t="shared" si="3"/>
        <v>2027995</v>
      </c>
      <c r="U34" s="87">
        <f t="shared" si="3"/>
        <v>4380976</v>
      </c>
      <c r="V34" s="87">
        <f t="shared" si="3"/>
        <v>25483672</v>
      </c>
      <c r="W34" s="87">
        <f t="shared" si="3"/>
        <v>0</v>
      </c>
      <c r="X34" s="87">
        <f t="shared" si="3"/>
        <v>0</v>
      </c>
      <c r="Y34" s="88">
        <f t="shared" si="3"/>
        <v>704590558</v>
      </c>
      <c r="Z34" s="86">
        <f t="shared" si="3"/>
        <v>614621878</v>
      </c>
      <c r="AA34" s="87">
        <f t="shared" si="3"/>
        <v>0</v>
      </c>
      <c r="AB34" s="87">
        <f t="shared" si="3"/>
        <v>88668684</v>
      </c>
      <c r="AC34" s="89">
        <f t="shared" si="3"/>
        <v>703290562</v>
      </c>
    </row>
    <row r="35" spans="1:29" ht="13.5">
      <c r="A35" s="48" t="s">
        <v>573</v>
      </c>
      <c r="B35" s="78" t="s">
        <v>327</v>
      </c>
      <c r="C35" s="79" t="s">
        <v>328</v>
      </c>
      <c r="D35" s="80">
        <v>44576100</v>
      </c>
      <c r="E35" s="81">
        <v>4000000</v>
      </c>
      <c r="F35" s="81">
        <v>6030000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95004</v>
      </c>
      <c r="M35" s="81">
        <v>500000</v>
      </c>
      <c r="N35" s="81">
        <v>0</v>
      </c>
      <c r="O35" s="81">
        <v>0</v>
      </c>
      <c r="P35" s="81">
        <v>100000</v>
      </c>
      <c r="Q35" s="81">
        <v>0</v>
      </c>
      <c r="R35" s="81">
        <v>80000</v>
      </c>
      <c r="S35" s="81">
        <v>520008</v>
      </c>
      <c r="T35" s="81">
        <v>515000</v>
      </c>
      <c r="U35" s="81">
        <v>900000</v>
      </c>
      <c r="V35" s="81">
        <v>0</v>
      </c>
      <c r="W35" s="81">
        <v>0</v>
      </c>
      <c r="X35" s="81">
        <v>0</v>
      </c>
      <c r="Y35" s="82">
        <v>57316112</v>
      </c>
      <c r="Z35" s="80">
        <v>42576100</v>
      </c>
      <c r="AA35" s="81">
        <v>0</v>
      </c>
      <c r="AB35" s="81">
        <v>14740012</v>
      </c>
      <c r="AC35" s="83">
        <v>57316112</v>
      </c>
    </row>
    <row r="36" spans="1:29" ht="13.5">
      <c r="A36" s="48" t="s">
        <v>573</v>
      </c>
      <c r="B36" s="78" t="s">
        <v>329</v>
      </c>
      <c r="C36" s="79" t="s">
        <v>330</v>
      </c>
      <c r="D36" s="80">
        <v>63090390</v>
      </c>
      <c r="E36" s="81">
        <v>0</v>
      </c>
      <c r="F36" s="81">
        <v>20000000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1600000</v>
      </c>
      <c r="N36" s="81">
        <v>0</v>
      </c>
      <c r="O36" s="81">
        <v>0</v>
      </c>
      <c r="P36" s="81">
        <v>2339130</v>
      </c>
      <c r="Q36" s="81">
        <v>0</v>
      </c>
      <c r="R36" s="81">
        <v>0</v>
      </c>
      <c r="S36" s="81">
        <v>250000</v>
      </c>
      <c r="T36" s="81">
        <v>800000</v>
      </c>
      <c r="U36" s="81">
        <v>1200000</v>
      </c>
      <c r="V36" s="81">
        <v>0</v>
      </c>
      <c r="W36" s="81">
        <v>0</v>
      </c>
      <c r="X36" s="81">
        <v>0</v>
      </c>
      <c r="Y36" s="82">
        <v>89279520</v>
      </c>
      <c r="Z36" s="80">
        <v>74561000</v>
      </c>
      <c r="AA36" s="81">
        <v>0</v>
      </c>
      <c r="AB36" s="81">
        <v>14718520</v>
      </c>
      <c r="AC36" s="83">
        <v>89279520</v>
      </c>
    </row>
    <row r="37" spans="1:29" ht="13.5">
      <c r="A37" s="48" t="s">
        <v>573</v>
      </c>
      <c r="B37" s="78" t="s">
        <v>331</v>
      </c>
      <c r="C37" s="79" t="s">
        <v>332</v>
      </c>
      <c r="D37" s="80">
        <v>115583736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450000</v>
      </c>
      <c r="N37" s="81">
        <v>0</v>
      </c>
      <c r="O37" s="81">
        <v>209500</v>
      </c>
      <c r="P37" s="81">
        <v>3094390</v>
      </c>
      <c r="Q37" s="81">
        <v>0</v>
      </c>
      <c r="R37" s="81">
        <v>2000000</v>
      </c>
      <c r="S37" s="81">
        <v>3290000</v>
      </c>
      <c r="T37" s="81">
        <v>1200000</v>
      </c>
      <c r="U37" s="81">
        <v>500000</v>
      </c>
      <c r="V37" s="81">
        <v>0</v>
      </c>
      <c r="W37" s="81">
        <v>0</v>
      </c>
      <c r="X37" s="81">
        <v>0</v>
      </c>
      <c r="Y37" s="82">
        <v>126327626</v>
      </c>
      <c r="Z37" s="80">
        <v>75068870</v>
      </c>
      <c r="AA37" s="81">
        <v>0</v>
      </c>
      <c r="AB37" s="81">
        <v>28245866</v>
      </c>
      <c r="AC37" s="83">
        <v>103314736</v>
      </c>
    </row>
    <row r="38" spans="1:29" ht="13.5">
      <c r="A38" s="48" t="s">
        <v>573</v>
      </c>
      <c r="B38" s="78" t="s">
        <v>333</v>
      </c>
      <c r="C38" s="79" t="s">
        <v>334</v>
      </c>
      <c r="D38" s="80">
        <v>71103902</v>
      </c>
      <c r="E38" s="81">
        <v>0</v>
      </c>
      <c r="F38" s="81">
        <v>25100000</v>
      </c>
      <c r="G38" s="81">
        <v>650000</v>
      </c>
      <c r="H38" s="81">
        <v>0</v>
      </c>
      <c r="I38" s="81">
        <v>6300000</v>
      </c>
      <c r="J38" s="81">
        <v>0</v>
      </c>
      <c r="K38" s="81">
        <v>0</v>
      </c>
      <c r="L38" s="81">
        <v>0</v>
      </c>
      <c r="M38" s="81">
        <v>27503250</v>
      </c>
      <c r="N38" s="81">
        <v>0</v>
      </c>
      <c r="O38" s="81">
        <v>0</v>
      </c>
      <c r="P38" s="81">
        <v>13800000</v>
      </c>
      <c r="Q38" s="81">
        <v>0</v>
      </c>
      <c r="R38" s="81">
        <v>3486000</v>
      </c>
      <c r="S38" s="81">
        <v>400000</v>
      </c>
      <c r="T38" s="81">
        <v>2550000</v>
      </c>
      <c r="U38" s="81">
        <v>0</v>
      </c>
      <c r="V38" s="81">
        <v>0</v>
      </c>
      <c r="W38" s="81">
        <v>0</v>
      </c>
      <c r="X38" s="81">
        <v>0</v>
      </c>
      <c r="Y38" s="82">
        <v>150893152</v>
      </c>
      <c r="Z38" s="80">
        <v>79607152</v>
      </c>
      <c r="AA38" s="81">
        <v>0</v>
      </c>
      <c r="AB38" s="81">
        <v>71286000</v>
      </c>
      <c r="AC38" s="83">
        <v>150893152</v>
      </c>
    </row>
    <row r="39" spans="1:29" ht="13.5">
      <c r="A39" s="48" t="s">
        <v>574</v>
      </c>
      <c r="B39" s="78" t="s">
        <v>556</v>
      </c>
      <c r="C39" s="79" t="s">
        <v>557</v>
      </c>
      <c r="D39" s="80">
        <v>2310000</v>
      </c>
      <c r="E39" s="81">
        <v>0</v>
      </c>
      <c r="F39" s="81">
        <v>0</v>
      </c>
      <c r="G39" s="81">
        <v>457776001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500000</v>
      </c>
      <c r="T39" s="81">
        <v>6300000</v>
      </c>
      <c r="U39" s="81">
        <v>0</v>
      </c>
      <c r="V39" s="81">
        <v>0</v>
      </c>
      <c r="W39" s="81">
        <v>0</v>
      </c>
      <c r="X39" s="81">
        <v>0</v>
      </c>
      <c r="Y39" s="82">
        <v>466886001</v>
      </c>
      <c r="Z39" s="80">
        <v>459586001</v>
      </c>
      <c r="AA39" s="81">
        <v>0</v>
      </c>
      <c r="AB39" s="81">
        <v>7300000</v>
      </c>
      <c r="AC39" s="83">
        <v>466886001</v>
      </c>
    </row>
    <row r="40" spans="1:29" ht="12.75">
      <c r="A40" s="49"/>
      <c r="B40" s="84" t="s">
        <v>609</v>
      </c>
      <c r="C40" s="85"/>
      <c r="D40" s="86">
        <f aca="true" t="shared" si="4" ref="D40:AC40">SUM(D35:D39)</f>
        <v>296664128</v>
      </c>
      <c r="E40" s="87">
        <f t="shared" si="4"/>
        <v>4000000</v>
      </c>
      <c r="F40" s="87">
        <f t="shared" si="4"/>
        <v>51130000</v>
      </c>
      <c r="G40" s="87">
        <f t="shared" si="4"/>
        <v>458426001</v>
      </c>
      <c r="H40" s="87">
        <f t="shared" si="4"/>
        <v>0</v>
      </c>
      <c r="I40" s="87">
        <f t="shared" si="4"/>
        <v>6300000</v>
      </c>
      <c r="J40" s="87">
        <f t="shared" si="4"/>
        <v>0</v>
      </c>
      <c r="K40" s="87">
        <f t="shared" si="4"/>
        <v>0</v>
      </c>
      <c r="L40" s="87">
        <f t="shared" si="4"/>
        <v>95004</v>
      </c>
      <c r="M40" s="87">
        <f t="shared" si="4"/>
        <v>30053250</v>
      </c>
      <c r="N40" s="87">
        <f t="shared" si="4"/>
        <v>0</v>
      </c>
      <c r="O40" s="87">
        <f t="shared" si="4"/>
        <v>209500</v>
      </c>
      <c r="P40" s="87">
        <f t="shared" si="4"/>
        <v>19333520</v>
      </c>
      <c r="Q40" s="87">
        <f t="shared" si="4"/>
        <v>0</v>
      </c>
      <c r="R40" s="87">
        <f t="shared" si="4"/>
        <v>5566000</v>
      </c>
      <c r="S40" s="87">
        <f t="shared" si="4"/>
        <v>4960008</v>
      </c>
      <c r="T40" s="87">
        <f t="shared" si="4"/>
        <v>11365000</v>
      </c>
      <c r="U40" s="87">
        <f t="shared" si="4"/>
        <v>2600000</v>
      </c>
      <c r="V40" s="87">
        <f t="shared" si="4"/>
        <v>0</v>
      </c>
      <c r="W40" s="87">
        <f t="shared" si="4"/>
        <v>0</v>
      </c>
      <c r="X40" s="87">
        <f t="shared" si="4"/>
        <v>0</v>
      </c>
      <c r="Y40" s="88">
        <f t="shared" si="4"/>
        <v>890702411</v>
      </c>
      <c r="Z40" s="86">
        <f t="shared" si="4"/>
        <v>731399123</v>
      </c>
      <c r="AA40" s="87">
        <f t="shared" si="4"/>
        <v>0</v>
      </c>
      <c r="AB40" s="87">
        <f t="shared" si="4"/>
        <v>136290398</v>
      </c>
      <c r="AC40" s="89">
        <f t="shared" si="4"/>
        <v>867689521</v>
      </c>
    </row>
    <row r="41" spans="1:29" ht="12.75">
      <c r="A41" s="50"/>
      <c r="B41" s="90" t="s">
        <v>610</v>
      </c>
      <c r="C41" s="91"/>
      <c r="D41" s="92">
        <f aca="true" t="shared" si="5" ref="D41:AC41">SUM(D9:D14,D16:D20,D22:D26,D28:D33,D35:D39)</f>
        <v>1618078010</v>
      </c>
      <c r="E41" s="93">
        <f t="shared" si="5"/>
        <v>30050082</v>
      </c>
      <c r="F41" s="93">
        <f t="shared" si="5"/>
        <v>372405169</v>
      </c>
      <c r="G41" s="93">
        <f t="shared" si="5"/>
        <v>1946884882</v>
      </c>
      <c r="H41" s="93">
        <f t="shared" si="5"/>
        <v>414918356</v>
      </c>
      <c r="I41" s="93">
        <f t="shared" si="5"/>
        <v>98155892</v>
      </c>
      <c r="J41" s="93">
        <f t="shared" si="5"/>
        <v>0</v>
      </c>
      <c r="K41" s="93">
        <f t="shared" si="5"/>
        <v>0</v>
      </c>
      <c r="L41" s="93">
        <f t="shared" si="5"/>
        <v>8410900</v>
      </c>
      <c r="M41" s="93">
        <f t="shared" si="5"/>
        <v>626765596</v>
      </c>
      <c r="N41" s="93">
        <f t="shared" si="5"/>
        <v>0</v>
      </c>
      <c r="O41" s="93">
        <f t="shared" si="5"/>
        <v>13711119</v>
      </c>
      <c r="P41" s="93">
        <f t="shared" si="5"/>
        <v>189702187</v>
      </c>
      <c r="Q41" s="93">
        <f t="shared" si="5"/>
        <v>0</v>
      </c>
      <c r="R41" s="93">
        <f t="shared" si="5"/>
        <v>30696568</v>
      </c>
      <c r="S41" s="93">
        <f t="shared" si="5"/>
        <v>44389988</v>
      </c>
      <c r="T41" s="93">
        <f t="shared" si="5"/>
        <v>29938220</v>
      </c>
      <c r="U41" s="93">
        <f t="shared" si="5"/>
        <v>612769388</v>
      </c>
      <c r="V41" s="93">
        <f t="shared" si="5"/>
        <v>113045692</v>
      </c>
      <c r="W41" s="93">
        <f t="shared" si="5"/>
        <v>4800000</v>
      </c>
      <c r="X41" s="93">
        <f t="shared" si="5"/>
        <v>0</v>
      </c>
      <c r="Y41" s="94">
        <f t="shared" si="5"/>
        <v>6154722049</v>
      </c>
      <c r="Z41" s="92">
        <f t="shared" si="5"/>
        <v>4379602163</v>
      </c>
      <c r="AA41" s="93">
        <f t="shared" si="5"/>
        <v>256922529</v>
      </c>
      <c r="AB41" s="93">
        <f t="shared" si="5"/>
        <v>1483615471</v>
      </c>
      <c r="AC41" s="95">
        <f t="shared" si="5"/>
        <v>6120140163</v>
      </c>
    </row>
    <row r="42" spans="1:29" ht="13.5">
      <c r="A42" s="51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3.5">
      <c r="A43" s="52"/>
      <c r="B43" s="127" t="s">
        <v>50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43:T43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2020-11-01T19:44:26Z</dcterms:created>
  <dcterms:modified xsi:type="dcterms:W3CDTF">2020-11-01T19:45:08Z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